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D:\Desktop\для МФ\Project\"/>
    </mc:Choice>
  </mc:AlternateContent>
  <xr:revisionPtr revIDLastSave="0" documentId="13_ncr:1_{30F76D36-4B90-4EAE-8DF3-D3F6386D378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GP" sheetId="6" r:id="rId1"/>
  </sheets>
  <definedNames>
    <definedName name="_xlnm.Print_Area" localSheetId="0">RGP!$A$1:$AN$216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97" i="6" l="1"/>
  <c r="AH97" i="6"/>
  <c r="AH113" i="6"/>
  <c r="AH114" i="6"/>
  <c r="AK111" i="6"/>
  <c r="AK112" i="6"/>
  <c r="AK113" i="6"/>
  <c r="AH111" i="6"/>
  <c r="AE111" i="6"/>
  <c r="AE113" i="6"/>
  <c r="AB113" i="6"/>
  <c r="AB111" i="6"/>
  <c r="AK189" i="6" l="1"/>
  <c r="AH189" i="6"/>
  <c r="AE189" i="6"/>
  <c r="AB189" i="6"/>
  <c r="AB49" i="6"/>
  <c r="M84" i="6"/>
  <c r="M83" i="6"/>
  <c r="AM87" i="6"/>
  <c r="AH80" i="6"/>
  <c r="G88" i="6"/>
  <c r="O214" i="6"/>
  <c r="O148" i="6"/>
  <c r="AH155" i="6"/>
  <c r="AK155" i="6"/>
  <c r="AB155" i="6"/>
  <c r="AE155" i="6"/>
  <c r="AB195" i="6"/>
  <c r="AB196" i="6"/>
  <c r="AB197" i="6"/>
  <c r="AB194" i="6"/>
</calcChain>
</file>

<file path=xl/sharedStrings.xml><?xml version="1.0" encoding="utf-8"?>
<sst xmlns="http://schemas.openxmlformats.org/spreadsheetml/2006/main" count="423" uniqueCount="229">
  <si>
    <t>т/ч</t>
  </si>
  <si>
    <t>м3/ч</t>
  </si>
  <si>
    <t>Т1</t>
  </si>
  <si>
    <t>Т2</t>
  </si>
  <si>
    <t>Т3</t>
  </si>
  <si>
    <t>Т4</t>
  </si>
  <si>
    <t>Скорость воды на участке трубопровода L21</t>
  </si>
  <si>
    <t>V21</t>
  </si>
  <si>
    <t>Скорость воды на участке трубопровода L22</t>
  </si>
  <si>
    <t>V22</t>
  </si>
  <si>
    <t>Плотность воды</t>
  </si>
  <si>
    <t>r</t>
  </si>
  <si>
    <t>Кинематическая вязкость воды</t>
  </si>
  <si>
    <t>м2/с</t>
  </si>
  <si>
    <t>Число Рейнолдса (Lу)</t>
  </si>
  <si>
    <t>Re у</t>
  </si>
  <si>
    <t>Число Рейнолдса (L1)</t>
  </si>
  <si>
    <t>Re 1</t>
  </si>
  <si>
    <t>Число Рейнолдса (L11)</t>
  </si>
  <si>
    <t>Re 11</t>
  </si>
  <si>
    <t>Число Рейнолдса (L12)</t>
  </si>
  <si>
    <t>Re 12</t>
  </si>
  <si>
    <t>Число Рейнолдса (L2)</t>
  </si>
  <si>
    <t>Re 2</t>
  </si>
  <si>
    <t>Число Рейнолдса (L21)</t>
  </si>
  <si>
    <t>Re 21</t>
  </si>
  <si>
    <t>Число Рейнолдса (L22)</t>
  </si>
  <si>
    <t>Re 22</t>
  </si>
  <si>
    <t>Коэффициент гидравлического трения (Dу)</t>
  </si>
  <si>
    <t>Коэффициент гидравлического трения (D1)</t>
  </si>
  <si>
    <t>Коэффициент гидравлического трения (D11)</t>
  </si>
  <si>
    <t>Коэффициент гидравлического трения (D12)</t>
  </si>
  <si>
    <t>Коэффициент гидравлического трения (D2)</t>
  </si>
  <si>
    <t>Коэффициент гидравлического трения (D21)</t>
  </si>
  <si>
    <t>нет</t>
  </si>
  <si>
    <t>1. Формула сопротивления (потерь давления):</t>
  </si>
  <si>
    <t>hд 1</t>
  </si>
  <si>
    <t>hд 2</t>
  </si>
  <si>
    <t>hд 3</t>
  </si>
  <si>
    <t>Наименование</t>
  </si>
  <si>
    <t>Обозна-чение</t>
  </si>
  <si>
    <t>Размер-ность</t>
  </si>
  <si>
    <t>Трубопроводы</t>
  </si>
  <si>
    <t>Исходные параметры</t>
  </si>
  <si>
    <t>Массовый расход воды</t>
  </si>
  <si>
    <t>G</t>
  </si>
  <si>
    <t>Температура воды</t>
  </si>
  <si>
    <t>t</t>
  </si>
  <si>
    <t>град</t>
  </si>
  <si>
    <t>Рабочее (избыточное) давление воды</t>
  </si>
  <si>
    <t>P</t>
  </si>
  <si>
    <t>Диаметр измерительного участка тр-да</t>
  </si>
  <si>
    <t>Dу</t>
  </si>
  <si>
    <t>мм</t>
  </si>
  <si>
    <t>Длина измерительного участка трубопровода</t>
  </si>
  <si>
    <t>Lу</t>
  </si>
  <si>
    <t>Условный диаметр участка трубопровода</t>
  </si>
  <si>
    <t>Угол раскрытия концентрического перехода</t>
  </si>
  <si>
    <t>Эквивалентная шероховатость трубопровода</t>
  </si>
  <si>
    <t>d</t>
  </si>
  <si>
    <t>Длина промежуточного патрубка</t>
  </si>
  <si>
    <t>Длина прямолинейного участка трубопровода</t>
  </si>
  <si>
    <t>L*</t>
  </si>
  <si>
    <t>Коффициент неравномерности поля скоростей D2</t>
  </si>
  <si>
    <t>kд 2</t>
  </si>
  <si>
    <t>Коэффициент сопротивления конф. или расшир. (22)</t>
  </si>
  <si>
    <t>Коэффициент сопротивления конф. или расшир. (12)</t>
  </si>
  <si>
    <t>Коффициент неравномерности поля скоростей Dу</t>
  </si>
  <si>
    <t>kд у</t>
  </si>
  <si>
    <t>Коффициент неравномерности поля скоростей D1</t>
  </si>
  <si>
    <t>kд 1</t>
  </si>
  <si>
    <t>Коффициент неравномерности поля скоростей D11</t>
  </si>
  <si>
    <t>kд 11</t>
  </si>
  <si>
    <t>Потери напора на прямом участке Lу</t>
  </si>
  <si>
    <t>h lу</t>
  </si>
  <si>
    <t>м.в.ст.</t>
  </si>
  <si>
    <t>Потери напора на прямом участке L1</t>
  </si>
  <si>
    <t>h l1</t>
  </si>
  <si>
    <t>Потери напора на прямом участке L11</t>
  </si>
  <si>
    <t>h l11</t>
  </si>
  <si>
    <t>D1</t>
  </si>
  <si>
    <t>D11</t>
  </si>
  <si>
    <t>Dy</t>
  </si>
  <si>
    <t>D21</t>
  </si>
  <si>
    <t>D2</t>
  </si>
  <si>
    <t>D22</t>
  </si>
  <si>
    <t>L11</t>
  </si>
  <si>
    <t>L21</t>
  </si>
  <si>
    <t>L1</t>
  </si>
  <si>
    <t>Ly</t>
  </si>
  <si>
    <t>L2</t>
  </si>
  <si>
    <t>Подпись и дата</t>
  </si>
  <si>
    <t>Изм.</t>
  </si>
  <si>
    <t>Кол.уч</t>
  </si>
  <si>
    <t>Лист</t>
  </si>
  <si>
    <t>№док.</t>
  </si>
  <si>
    <t>Подпись</t>
  </si>
  <si>
    <t>Дата</t>
  </si>
  <si>
    <t>Стадия</t>
  </si>
  <si>
    <t>Листов</t>
  </si>
  <si>
    <t>Инв. № подл.</t>
  </si>
  <si>
    <t>Р</t>
  </si>
  <si>
    <t>V11</t>
  </si>
  <si>
    <t>Скорость воды на участке трубопровода L12</t>
  </si>
  <si>
    <t>V12</t>
  </si>
  <si>
    <t>Скорость воды на участке трубопровода L2</t>
  </si>
  <si>
    <t>V2</t>
  </si>
  <si>
    <t>Коэффициент гидравлического трения (D22)</t>
  </si>
  <si>
    <t>Потери давления определяются по формуле:</t>
  </si>
  <si>
    <t>Диаметр прямолинейного участка трубопровода</t>
  </si>
  <si>
    <t>D*</t>
  </si>
  <si>
    <t>Количество используемых отводов (R=1,5D* - 2D*)</t>
  </si>
  <si>
    <t>n</t>
  </si>
  <si>
    <t>шт</t>
  </si>
  <si>
    <t>Условный диаметр косого сетчатого фильтра</t>
  </si>
  <si>
    <t>DN</t>
  </si>
  <si>
    <t>Скорость воды в сужении Lу</t>
  </si>
  <si>
    <t>Vу</t>
  </si>
  <si>
    <t>м/с</t>
  </si>
  <si>
    <t>Скорость воды на участке трубопровода L1</t>
  </si>
  <si>
    <t>V1</t>
  </si>
  <si>
    <t>Скорость воды на участке трубопровода L11</t>
  </si>
  <si>
    <t>Расчетные параметры</t>
  </si>
  <si>
    <t>Объемный расход воды</t>
  </si>
  <si>
    <t>Q</t>
  </si>
  <si>
    <t>Kтр – коэффициент сопротивления трения по формуле Прандтля-Никурадзе,</t>
  </si>
  <si>
    <t>L – длина участка,</t>
  </si>
  <si>
    <t>D – внутренний диаметр участка,</t>
  </si>
  <si>
    <t>h – абсолютная шероховатость.</t>
  </si>
  <si>
    <t>3. Формула коэффициента сопротивления трения диффузора (или конфузора):</t>
  </si>
  <si>
    <t>Потери напора на прямом участке L*</t>
  </si>
  <si>
    <t>h l*</t>
  </si>
  <si>
    <t>-</t>
  </si>
  <si>
    <t>hд 4</t>
  </si>
  <si>
    <t>h</t>
  </si>
  <si>
    <t>ГИП</t>
  </si>
  <si>
    <t>K1 – коэффициент трения элемента,</t>
  </si>
  <si>
    <t>К2 – коэффициент местного сопротивления.</t>
  </si>
  <si>
    <t>Коффициент неравномерности поля скоростей D21</t>
  </si>
  <si>
    <t>kд 21</t>
  </si>
  <si>
    <t>2. Формула коэффициента сопротивления трения прямого участка:</t>
  </si>
  <si>
    <t>Потери напора на прямом участке L2</t>
  </si>
  <si>
    <t>h l2</t>
  </si>
  <si>
    <t>Потери напора на прямом участке L21</t>
  </si>
  <si>
    <t>h l21</t>
  </si>
  <si>
    <t>Коффициент неравномерности поля скоростей D12</t>
  </si>
  <si>
    <t>kд 12</t>
  </si>
  <si>
    <t>Коффициент неравномерности поля скоростей D22</t>
  </si>
  <si>
    <t>kд 22</t>
  </si>
  <si>
    <t>6. Формула коэффициента сопротивления отвода:</t>
  </si>
  <si>
    <t>K = 1,5705 * Ктр + 0,21</t>
  </si>
  <si>
    <t>D12</t>
  </si>
  <si>
    <t>Красш – коэффициент полноты удара при расширении.</t>
  </si>
  <si>
    <t>5. Формула коэффициента местного сопротивления конфузора:</t>
  </si>
  <si>
    <t>D1. D2 – диаметры граничных сечений (при D1&gt;D2)</t>
  </si>
  <si>
    <t>4. Формула коэффициента местного сопротивления диффузора:</t>
  </si>
  <si>
    <t>Проверил</t>
  </si>
  <si>
    <t>Расчет гидравлических потерь на измерительных участках КУУТЭ</t>
  </si>
  <si>
    <t>l у</t>
  </si>
  <si>
    <t>l 1</t>
  </si>
  <si>
    <t>l 11</t>
  </si>
  <si>
    <t>l 12</t>
  </si>
  <si>
    <t>l 2</t>
  </si>
  <si>
    <t>l 21</t>
  </si>
  <si>
    <t>l 22</t>
  </si>
  <si>
    <t>xk1</t>
  </si>
  <si>
    <t>xk2</t>
  </si>
  <si>
    <t>x(k^расш)</t>
  </si>
  <si>
    <t>xрасш</t>
  </si>
  <si>
    <t>xтр1</t>
  </si>
  <si>
    <r>
      <t>xтр2</t>
    </r>
    <r>
      <rPr>
        <sz val="10"/>
        <rFont val="Arial Cyr"/>
        <charset val="204"/>
      </rPr>
      <t/>
    </r>
  </si>
  <si>
    <r>
      <t>xтр3</t>
    </r>
    <r>
      <rPr>
        <sz val="10"/>
        <rFont val="Arial Cyr"/>
        <charset val="204"/>
      </rPr>
      <t/>
    </r>
  </si>
  <si>
    <r>
      <t>xтр4</t>
    </r>
    <r>
      <rPr>
        <sz val="10"/>
        <rFont val="Arial Cyr"/>
        <charset val="204"/>
      </rPr>
      <t/>
    </r>
  </si>
  <si>
    <t>hk 1</t>
  </si>
  <si>
    <r>
      <t>hk 2</t>
    </r>
    <r>
      <rPr>
        <sz val="10"/>
        <rFont val="Arial Cyr"/>
        <charset val="204"/>
      </rPr>
      <t/>
    </r>
  </si>
  <si>
    <r>
      <t>hk 3</t>
    </r>
    <r>
      <rPr>
        <sz val="10"/>
        <rFont val="Arial Cyr"/>
        <charset val="204"/>
      </rPr>
      <t/>
    </r>
  </si>
  <si>
    <r>
      <t>hk 4</t>
    </r>
    <r>
      <rPr>
        <sz val="10"/>
        <rFont val="Arial Cyr"/>
        <charset val="204"/>
      </rPr>
      <t/>
    </r>
  </si>
  <si>
    <r>
      <t>Рпот[Па] = (Кpv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)/2 = ((K1+K2)pv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)/2,  где</t>
    </r>
  </si>
  <si>
    <r>
      <t>K1 = (Kтр*L)/D = L/(4lg(3.7D/h)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D,  где</t>
    </r>
  </si>
  <si>
    <r>
      <t>N – степень расширения (N=(D1/D2)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</t>
    </r>
  </si>
  <si>
    <r>
      <t>K2 = (-0,0125n</t>
    </r>
    <r>
      <rPr>
        <i/>
        <vertAlign val="superscript"/>
        <sz val="11"/>
        <rFont val="ISOCPEUR"/>
        <family val="2"/>
        <charset val="204"/>
      </rPr>
      <t>4</t>
    </r>
    <r>
      <rPr>
        <i/>
        <sz val="11"/>
        <rFont val="ISOCPEUR"/>
        <family val="2"/>
        <charset val="204"/>
      </rPr>
      <t xml:space="preserve"> + 0.0224n</t>
    </r>
    <r>
      <rPr>
        <i/>
        <vertAlign val="superscript"/>
        <sz val="11"/>
        <rFont val="ISOCPEUR"/>
        <family val="2"/>
        <charset val="204"/>
      </rPr>
      <t>3</t>
    </r>
    <r>
      <rPr>
        <i/>
        <sz val="11"/>
        <rFont val="ISOCPEUR"/>
        <family val="2"/>
        <charset val="204"/>
      </rPr>
      <t xml:space="preserve"> – 0.00723n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 xml:space="preserve"> + 0.00444n – 0.00745)(A3 – 2Pi* A2-10A),  где</t>
    </r>
  </si>
  <si>
    <r>
      <t>n – степень сужения (n=(D2/D1)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</t>
    </r>
  </si>
  <si>
    <t>Взам. инв. №</t>
  </si>
  <si>
    <t xml:space="preserve">   Гидравлические потери напора теплоносителя на участках КУУТЭ равны:</t>
  </si>
  <si>
    <r>
      <t>к</t>
    </r>
    <r>
      <rPr>
        <i/>
        <sz val="8"/>
        <rFont val="ISOCPEUR"/>
        <family val="2"/>
        <charset val="204"/>
      </rPr>
      <t>Г</t>
    </r>
    <r>
      <rPr>
        <i/>
        <sz val="11"/>
        <rFont val="ISOCPEUR"/>
        <family val="2"/>
        <charset val="204"/>
      </rPr>
      <t>с/см2</t>
    </r>
  </si>
  <si>
    <t>КУУТЭ, ИТП, система отопления и ГВС</t>
  </si>
  <si>
    <r>
      <t>к</t>
    </r>
    <r>
      <rPr>
        <i/>
        <sz val="8"/>
        <rFont val="ISOCPEUR"/>
        <family val="2"/>
        <charset val="204"/>
      </rPr>
      <t>Г</t>
    </r>
    <r>
      <rPr>
        <i/>
        <sz val="11"/>
        <rFont val="ISOCPEUR"/>
        <family val="2"/>
        <charset val="204"/>
      </rPr>
      <t>/м3</t>
    </r>
  </si>
  <si>
    <t>α1</t>
  </si>
  <si>
    <t>α11</t>
  </si>
  <si>
    <t>α12</t>
  </si>
  <si>
    <t>α2</t>
  </si>
  <si>
    <t>α21</t>
  </si>
  <si>
    <t>α22</t>
  </si>
  <si>
    <t>°С</t>
  </si>
  <si>
    <t>Коэффициент сопротивления конфузора α1 (α2)</t>
  </si>
  <si>
    <t>Коэффициент сопротивления конфузора α11 (α21)</t>
  </si>
  <si>
    <t>Коэффициент сопротивления расширения α2 (α1)</t>
  </si>
  <si>
    <t>Коэффициент сопротивления расширения α21 (α11)</t>
  </si>
  <si>
    <t>Коэффициент сопротивления трения α2 (α1)</t>
  </si>
  <si>
    <t>Коэффициент сопротивления трения α21 (α11)</t>
  </si>
  <si>
    <t>Коэффициент сопротивления трения α12</t>
  </si>
  <si>
    <t>Коэффициент сопротивления трения α22</t>
  </si>
  <si>
    <t>Потери напора в конфузоре α12 (α22)</t>
  </si>
  <si>
    <t>Потери напора в конфузоре α11 (α21)</t>
  </si>
  <si>
    <t>Потери напора в конфузоре α1 (α2)</t>
  </si>
  <si>
    <t>Потери напора в конфузоре α22 (α12)</t>
  </si>
  <si>
    <t>Потери напора на диффузоре α12 (α22)</t>
  </si>
  <si>
    <t>Потери напора на диффузоре α2 (α1)</t>
  </si>
  <si>
    <t>Потери напора на диффузоре α21 (α11)</t>
  </si>
  <si>
    <t>Потери напора на диффузоре α22 (α12)</t>
  </si>
  <si>
    <t xml:space="preserve">      Расчет производится на основании справочников «Методика гидравлического расчета конфузорно-диффузорных переходов» (под ред. Идельчик И.Е., ВИСИ, Санкт-Петербург, 1996г) и технической документации на устанавливаемое оборудование.</t>
  </si>
  <si>
    <r>
      <t>K2 = Kрасш(1-1/N)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 xml:space="preserve"> = (3.2tg(α/2)(1-1/N)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</t>
    </r>
    <r>
      <rPr>
        <i/>
        <vertAlign val="superscript"/>
        <sz val="11"/>
        <rFont val="ISOCPEUR"/>
        <family val="2"/>
        <charset val="204"/>
      </rPr>
      <t>5/4</t>
    </r>
    <r>
      <rPr>
        <i/>
        <sz val="11"/>
        <rFont val="ISOCPEUR"/>
        <family val="2"/>
        <charset val="204"/>
      </rPr>
      <t>,  где</t>
    </r>
  </si>
  <si>
    <r>
      <t>A – угол сужения в радианах (A=0.01745</t>
    </r>
    <r>
      <rPr>
        <sz val="11"/>
        <rFont val="ISOCPEUR"/>
        <family val="2"/>
        <charset val="204"/>
      </rPr>
      <t>α</t>
    </r>
    <r>
      <rPr>
        <i/>
        <sz val="11"/>
        <rFont val="ISOCPEUR"/>
        <family val="2"/>
        <charset val="204"/>
      </rPr>
      <t>)</t>
    </r>
  </si>
  <si>
    <r>
      <t>α</t>
    </r>
    <r>
      <rPr>
        <i/>
        <sz val="11"/>
        <rFont val="ISOCPEUR"/>
        <family val="2"/>
        <charset val="204"/>
      </rPr>
      <t xml:space="preserve"> - угол сужения.</t>
    </r>
  </si>
  <si>
    <t>α – угол расширения (сужения)</t>
  </si>
  <si>
    <r>
      <t>K1 = ((Kтр*(1-1/N)</t>
    </r>
    <r>
      <rPr>
        <i/>
        <vertAlign val="superscript"/>
        <sz val="11"/>
        <rFont val="ISOCPEUR"/>
        <family val="2"/>
        <charset val="204"/>
      </rPr>
      <t>2</t>
    </r>
    <r>
      <rPr>
        <i/>
        <sz val="11"/>
        <rFont val="ISOCPEUR"/>
        <family val="2"/>
        <charset val="204"/>
      </rPr>
      <t>))/(8sin(α/2)),  где</t>
    </r>
  </si>
  <si>
    <t>12.20</t>
  </si>
  <si>
    <t>Разраб.</t>
  </si>
  <si>
    <t>ШИФР-АТС.РГП</t>
  </si>
  <si>
    <t>Абонент
Адрес</t>
  </si>
  <si>
    <t>Потери напора на измерительном участке</t>
  </si>
  <si>
    <t>в подающем трубопроводе (Т1)</t>
  </si>
  <si>
    <t>в обратном трубопроводе  (Т2)</t>
  </si>
  <si>
    <t>в циркуляционном трубопроводе ГВС (Т4)</t>
  </si>
  <si>
    <t>в подающем трубопроводе ГВС (Т3)</t>
  </si>
  <si>
    <t>ГИДРАВЛИЧЕСКИЙ РАСЧЕТ</t>
  </si>
  <si>
    <t>Направление потока теплоносителя по трубопроводам Т1, Т3</t>
  </si>
  <si>
    <t>Схема зон динамического сопротивления в трубопроводах КУУТЭ</t>
  </si>
  <si>
    <t>ООО "КОНВЕНТ ЦФО"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</si>
</sst>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ISOCPEUR"/>
      <family val="2"/>
      <charset val="204"/>
    </font>
    <font>
      <sz val="10"/>
      <color indexed="9"/>
      <name val="ISOCPEUR"/>
      <family val="2"/>
      <charset val="204"/>
    </font>
    <font>
      <sz val="10"/>
      <color indexed="23"/>
      <name val="ISOCPEUR"/>
      <family val="2"/>
      <charset val="204"/>
    </font>
    <font>
      <i/>
      <sz val="11"/>
      <name val="ISOCPEUR"/>
      <family val="2"/>
      <charset val="204"/>
    </font>
    <font>
      <i/>
      <sz val="12"/>
      <name val="ISOCPEUR"/>
      <family val="2"/>
      <charset val="204"/>
    </font>
    <font>
      <i/>
      <sz val="10"/>
      <name val="ISOCPEUR"/>
      <family val="2"/>
      <charset val="204"/>
    </font>
    <font>
      <i/>
      <u/>
      <sz val="11"/>
      <name val="ISOCPEUR"/>
      <family val="2"/>
      <charset val="204"/>
    </font>
    <font>
      <i/>
      <sz val="8"/>
      <name val="ISOCPEUR"/>
      <family val="2"/>
      <charset val="204"/>
    </font>
    <font>
      <i/>
      <sz val="16"/>
      <name val="ISOCPEUR"/>
      <family val="2"/>
      <charset val="204"/>
    </font>
    <font>
      <i/>
      <sz val="18"/>
      <name val="ISOCPEUR"/>
      <family val="2"/>
      <charset val="204"/>
    </font>
    <font>
      <sz val="12"/>
      <name val="ISOCPEUR"/>
      <family val="2"/>
      <charset val="204"/>
    </font>
    <font>
      <sz val="11"/>
      <name val="ISOCPEUR"/>
      <family val="2"/>
      <charset val="204"/>
    </font>
    <font>
      <i/>
      <vertAlign val="superscript"/>
      <sz val="11"/>
      <name val="ISOCPEUR"/>
      <family val="2"/>
      <charset val="204"/>
    </font>
    <font>
      <b/>
      <i/>
      <sz val="12"/>
      <name val="ISOCPEUR"/>
      <family val="2"/>
      <charset val="204"/>
    </font>
    <font>
      <b/>
      <i/>
      <u/>
      <sz val="12"/>
      <name val="ISOCPEUR"/>
      <family val="2"/>
      <charset val="204"/>
    </font>
    <font>
      <b/>
      <i/>
      <sz val="11"/>
      <name val="ISOCPEUR"/>
      <family val="2"/>
      <charset val="204"/>
    </font>
    <font>
      <i/>
      <sz val="11"/>
      <color theme="0"/>
      <name val="ISOCPEU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 diagonalDown="1">
      <left style="dashed">
        <color indexed="64"/>
      </left>
      <right/>
      <top/>
      <bottom/>
      <diagonal style="dashed">
        <color indexed="64"/>
      </diagonal>
    </border>
    <border>
      <left/>
      <right/>
      <top/>
      <bottom style="thin">
        <color indexed="64"/>
      </bottom>
      <diagonal/>
    </border>
    <border diagonalUp="1">
      <left/>
      <right style="dashed">
        <color indexed="64"/>
      </right>
      <top/>
      <bottom/>
      <diagonal style="dashed">
        <color indexed="64"/>
      </diagonal>
    </border>
    <border>
      <left style="dashed">
        <color indexed="64"/>
      </left>
      <right/>
      <top/>
      <bottom style="dashed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dashed">
        <color indexed="64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/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dashed">
        <color indexed="64"/>
      </diagonal>
    </border>
    <border diagonalDown="1">
      <left style="thin">
        <color indexed="64"/>
      </left>
      <right/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 diagonalDown="1">
      <left/>
      <right style="thin">
        <color indexed="64"/>
      </right>
      <top/>
      <bottom/>
      <diagonal style="dashed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dashed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ashed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dashed">
        <color indexed="64"/>
      </top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dashed">
        <color indexed="64"/>
      </diagonal>
    </border>
    <border diagonalUp="1">
      <left style="thin">
        <color indexed="64"/>
      </left>
      <right/>
      <top/>
      <bottom/>
      <diagonal style="dashed">
        <color indexed="64"/>
      </diagonal>
    </border>
    <border diagonalUp="1">
      <left style="dashed">
        <color indexed="64"/>
      </left>
      <right/>
      <top/>
      <bottom/>
      <diagonal style="dashed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dashed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2" fillId="2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5" fillId="2" borderId="0" xfId="0" applyFont="1" applyFill="1" applyBorder="1" applyAlignment="1" applyProtection="1">
      <alignment vertical="top"/>
      <protection hidden="1"/>
    </xf>
    <xf numFmtId="0" fontId="7" fillId="2" borderId="0" xfId="0" applyFont="1" applyFill="1" applyBorder="1" applyAlignment="1" applyProtection="1">
      <alignment vertical="top"/>
      <protection hidden="1"/>
    </xf>
    <xf numFmtId="0" fontId="9" fillId="2" borderId="0" xfId="0" applyFont="1" applyFill="1" applyBorder="1" applyAlignment="1" applyProtection="1">
      <alignment vertical="top"/>
      <protection hidden="1"/>
    </xf>
    <xf numFmtId="0" fontId="5" fillId="2" borderId="2" xfId="0" applyFont="1" applyFill="1" applyBorder="1" applyAlignment="1" applyProtection="1">
      <alignment vertical="top"/>
      <protection hidden="1"/>
    </xf>
    <xf numFmtId="0" fontId="8" fillId="2" borderId="0" xfId="0" applyFont="1" applyFill="1" applyBorder="1" applyAlignment="1" applyProtection="1">
      <alignment vertical="top"/>
      <protection hidden="1"/>
    </xf>
    <xf numFmtId="0" fontId="7" fillId="2" borderId="0" xfId="0" applyFont="1" applyFill="1" applyBorder="1" applyAlignment="1" applyProtection="1">
      <alignment horizontal="center" vertical="center" textRotation="90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 textRotation="90"/>
      <protection hidden="1"/>
    </xf>
    <xf numFmtId="0" fontId="2" fillId="0" borderId="0" xfId="0" applyFont="1" applyBorder="1" applyProtection="1"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protection hidden="1"/>
    </xf>
    <xf numFmtId="0" fontId="13" fillId="2" borderId="0" xfId="0" applyFont="1" applyFill="1" applyBorder="1" applyAlignment="1" applyProtection="1">
      <protection hidden="1"/>
    </xf>
    <xf numFmtId="0" fontId="5" fillId="2" borderId="3" xfId="0" applyFont="1" applyFill="1" applyBorder="1" applyAlignment="1" applyProtection="1">
      <alignment vertical="top"/>
      <protection hidden="1"/>
    </xf>
    <xf numFmtId="0" fontId="5" fillId="2" borderId="4" xfId="0" applyFont="1" applyFill="1" applyBorder="1" applyAlignment="1" applyProtection="1">
      <alignment vertical="top"/>
      <protection hidden="1"/>
    </xf>
    <xf numFmtId="0" fontId="5" fillId="2" borderId="5" xfId="0" applyFont="1" applyFill="1" applyBorder="1" applyAlignment="1" applyProtection="1">
      <alignment vertical="top"/>
      <protection hidden="1"/>
    </xf>
    <xf numFmtId="0" fontId="5" fillId="2" borderId="6" xfId="0" applyFont="1" applyFill="1" applyBorder="1" applyAlignment="1" applyProtection="1">
      <alignment vertical="top"/>
      <protection hidden="1"/>
    </xf>
    <xf numFmtId="0" fontId="5" fillId="2" borderId="7" xfId="0" applyFont="1" applyFill="1" applyBorder="1" applyAlignment="1" applyProtection="1">
      <alignment vertical="top"/>
      <protection hidden="1"/>
    </xf>
    <xf numFmtId="0" fontId="5" fillId="2" borderId="8" xfId="0" applyFont="1" applyFill="1" applyBorder="1" applyAlignment="1" applyProtection="1">
      <alignment vertical="top"/>
      <protection hidden="1"/>
    </xf>
    <xf numFmtId="0" fontId="5" fillId="2" borderId="9" xfId="0" applyFont="1" applyFill="1" applyBorder="1" applyAlignment="1" applyProtection="1">
      <alignment vertical="top"/>
      <protection hidden="1"/>
    </xf>
    <xf numFmtId="0" fontId="5" fillId="2" borderId="10" xfId="0" applyFont="1" applyFill="1" applyBorder="1" applyAlignment="1" applyProtection="1">
      <alignment vertical="top"/>
      <protection hidden="1"/>
    </xf>
    <xf numFmtId="0" fontId="5" fillId="2" borderId="11" xfId="0" applyFont="1" applyFill="1" applyBorder="1" applyAlignment="1" applyProtection="1">
      <alignment vertical="top"/>
      <protection hidden="1"/>
    </xf>
    <xf numFmtId="0" fontId="5" fillId="2" borderId="12" xfId="0" applyFont="1" applyFill="1" applyBorder="1" applyAlignment="1" applyProtection="1">
      <alignment vertical="top"/>
      <protection hidden="1"/>
    </xf>
    <xf numFmtId="0" fontId="5" fillId="2" borderId="13" xfId="0" applyFont="1" applyFill="1" applyBorder="1" applyAlignment="1" applyProtection="1">
      <alignment vertical="top"/>
      <protection hidden="1"/>
    </xf>
    <xf numFmtId="0" fontId="5" fillId="2" borderId="14" xfId="0" applyFont="1" applyFill="1" applyBorder="1" applyAlignment="1" applyProtection="1">
      <alignment vertical="top"/>
      <protection hidden="1"/>
    </xf>
    <xf numFmtId="0" fontId="5" fillId="2" borderId="15" xfId="0" applyFont="1" applyFill="1" applyBorder="1" applyAlignment="1" applyProtection="1">
      <alignment vertical="top"/>
      <protection hidden="1"/>
    </xf>
    <xf numFmtId="0" fontId="5" fillId="2" borderId="16" xfId="0" applyFont="1" applyFill="1" applyBorder="1" applyAlignment="1" applyProtection="1">
      <alignment vertical="top"/>
      <protection hidden="1"/>
    </xf>
    <xf numFmtId="0" fontId="5" fillId="2" borderId="17" xfId="0" applyFont="1" applyFill="1" applyBorder="1" applyAlignment="1" applyProtection="1">
      <alignment vertical="top"/>
      <protection hidden="1"/>
    </xf>
    <xf numFmtId="0" fontId="5" fillId="2" borderId="18" xfId="0" applyFont="1" applyFill="1" applyBorder="1" applyAlignment="1" applyProtection="1">
      <alignment vertical="top"/>
      <protection hidden="1"/>
    </xf>
    <xf numFmtId="0" fontId="5" fillId="2" borderId="19" xfId="0" applyFont="1" applyFill="1" applyBorder="1" applyAlignment="1" applyProtection="1">
      <alignment vertical="top"/>
      <protection hidden="1"/>
    </xf>
    <xf numFmtId="0" fontId="5" fillId="2" borderId="20" xfId="0" applyFont="1" applyFill="1" applyBorder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vertical="top"/>
      <protection hidden="1"/>
    </xf>
    <xf numFmtId="0" fontId="5" fillId="2" borderId="21" xfId="0" applyFont="1" applyFill="1" applyBorder="1" applyAlignment="1" applyProtection="1">
      <alignment vertical="top"/>
      <protection hidden="1"/>
    </xf>
    <xf numFmtId="0" fontId="5" fillId="2" borderId="22" xfId="0" applyFont="1" applyFill="1" applyBorder="1" applyAlignment="1" applyProtection="1">
      <alignment vertical="top"/>
      <protection hidden="1"/>
    </xf>
    <xf numFmtId="0" fontId="5" fillId="2" borderId="23" xfId="0" applyFont="1" applyFill="1" applyBorder="1" applyAlignment="1" applyProtection="1">
      <alignment vertical="top"/>
      <protection hidden="1"/>
    </xf>
    <xf numFmtId="0" fontId="5" fillId="2" borderId="24" xfId="0" applyFont="1" applyFill="1" applyBorder="1" applyAlignment="1" applyProtection="1">
      <alignment vertical="top"/>
      <protection hidden="1"/>
    </xf>
    <xf numFmtId="0" fontId="5" fillId="2" borderId="25" xfId="0" applyFont="1" applyFill="1" applyBorder="1" applyAlignment="1" applyProtection="1">
      <alignment vertical="top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vertical="top"/>
      <protection hidden="1"/>
    </xf>
    <xf numFmtId="0" fontId="5" fillId="2" borderId="27" xfId="0" applyFont="1" applyFill="1" applyBorder="1" applyAlignment="1" applyProtection="1">
      <alignment vertical="top"/>
      <protection hidden="1"/>
    </xf>
    <xf numFmtId="0" fontId="5" fillId="2" borderId="28" xfId="0" applyFont="1" applyFill="1" applyBorder="1" applyAlignment="1" applyProtection="1">
      <alignment vertical="top"/>
      <protection hidden="1"/>
    </xf>
    <xf numFmtId="0" fontId="5" fillId="2" borderId="29" xfId="0" applyFont="1" applyFill="1" applyBorder="1" applyAlignment="1" applyProtection="1">
      <alignment vertical="top"/>
      <protection hidden="1"/>
    </xf>
    <xf numFmtId="0" fontId="5" fillId="2" borderId="30" xfId="0" applyFont="1" applyFill="1" applyBorder="1" applyAlignment="1" applyProtection="1">
      <alignment vertical="top"/>
      <protection hidden="1"/>
    </xf>
    <xf numFmtId="0" fontId="5" fillId="2" borderId="31" xfId="0" applyFont="1" applyFill="1" applyBorder="1" applyAlignment="1" applyProtection="1">
      <alignment vertical="top"/>
      <protection hidden="1"/>
    </xf>
    <xf numFmtId="0" fontId="5" fillId="2" borderId="32" xfId="0" applyFont="1" applyFill="1" applyBorder="1" applyAlignment="1" applyProtection="1">
      <alignment vertical="top"/>
      <protection hidden="1"/>
    </xf>
    <xf numFmtId="0" fontId="5" fillId="2" borderId="33" xfId="0" applyFont="1" applyFill="1" applyBorder="1" applyAlignment="1" applyProtection="1">
      <alignment vertical="top"/>
      <protection hidden="1"/>
    </xf>
    <xf numFmtId="0" fontId="5" fillId="2" borderId="34" xfId="0" applyFont="1" applyFill="1" applyBorder="1" applyAlignment="1" applyProtection="1">
      <alignment vertical="top"/>
      <protection hidden="1"/>
    </xf>
    <xf numFmtId="0" fontId="5" fillId="2" borderId="35" xfId="0" applyFont="1" applyFill="1" applyBorder="1" applyAlignment="1" applyProtection="1">
      <alignment vertical="top"/>
      <protection hidden="1"/>
    </xf>
    <xf numFmtId="0" fontId="5" fillId="2" borderId="36" xfId="0" applyFont="1" applyFill="1" applyBorder="1" applyAlignment="1" applyProtection="1">
      <alignment vertical="top"/>
      <protection hidden="1"/>
    </xf>
    <xf numFmtId="0" fontId="5" fillId="2" borderId="37" xfId="0" applyFont="1" applyFill="1" applyBorder="1" applyAlignment="1" applyProtection="1">
      <alignment vertical="top"/>
      <protection hidden="1"/>
    </xf>
    <xf numFmtId="0" fontId="5" fillId="2" borderId="38" xfId="0" applyFont="1" applyFill="1" applyBorder="1" applyAlignment="1" applyProtection="1">
      <alignment vertical="top"/>
      <protection hidden="1"/>
    </xf>
    <xf numFmtId="0" fontId="5" fillId="2" borderId="39" xfId="0" applyFont="1" applyFill="1" applyBorder="1" applyAlignment="1" applyProtection="1">
      <alignment vertical="top"/>
      <protection hidden="1"/>
    </xf>
    <xf numFmtId="0" fontId="5" fillId="2" borderId="40" xfId="0" applyFont="1" applyFill="1" applyBorder="1" applyAlignment="1" applyProtection="1">
      <alignment vertical="top"/>
      <protection hidden="1"/>
    </xf>
    <xf numFmtId="0" fontId="5" fillId="2" borderId="41" xfId="0" applyFont="1" applyFill="1" applyBorder="1" applyAlignment="1" applyProtection="1">
      <alignment vertical="top"/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6" fillId="2" borderId="42" xfId="0" applyFont="1" applyFill="1" applyBorder="1" applyAlignment="1" applyProtection="1">
      <alignment vertical="center"/>
      <protection hidden="1"/>
    </xf>
    <xf numFmtId="0" fontId="6" fillId="2" borderId="43" xfId="0" applyFont="1" applyFill="1" applyBorder="1" applyAlignment="1" applyProtection="1">
      <alignment vertical="center"/>
      <protection hidden="1"/>
    </xf>
    <xf numFmtId="0" fontId="6" fillId="2" borderId="44" xfId="0" applyFont="1" applyFill="1" applyBorder="1" applyAlignment="1" applyProtection="1">
      <alignment vertical="center"/>
      <protection hidden="1"/>
    </xf>
    <xf numFmtId="0" fontId="6" fillId="2" borderId="45" xfId="0" applyFont="1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vertical="center"/>
      <protection hidden="1"/>
    </xf>
    <xf numFmtId="0" fontId="6" fillId="2" borderId="23" xfId="0" applyFont="1" applyFill="1" applyBorder="1" applyAlignment="1" applyProtection="1">
      <alignment vertical="center"/>
      <protection hidden="1"/>
    </xf>
    <xf numFmtId="0" fontId="6" fillId="2" borderId="30" xfId="0" applyFont="1" applyFill="1" applyBorder="1" applyAlignment="1" applyProtection="1">
      <alignment vertical="center"/>
      <protection hidden="1"/>
    </xf>
    <xf numFmtId="0" fontId="6" fillId="0" borderId="4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164" fontId="5" fillId="2" borderId="0" xfId="0" applyNumberFormat="1" applyFont="1" applyFill="1" applyBorder="1" applyAlignment="1" applyProtection="1">
      <alignment vertical="center"/>
      <protection hidden="1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0" fontId="17" fillId="2" borderId="2" xfId="0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164" fontId="17" fillId="2" borderId="0" xfId="0" applyNumberFormat="1" applyFont="1" applyFill="1" applyBorder="1" applyAlignment="1" applyProtection="1">
      <alignment vertical="center"/>
      <protection hidden="1"/>
    </xf>
    <xf numFmtId="164" fontId="17" fillId="2" borderId="1" xfId="0" applyNumberFormat="1" applyFont="1" applyFill="1" applyBorder="1" applyAlignment="1" applyProtection="1">
      <alignment vertical="center"/>
      <protection hidden="1"/>
    </xf>
    <xf numFmtId="0" fontId="13" fillId="2" borderId="2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6" fillId="0" borderId="47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13" fillId="0" borderId="0" xfId="0" applyFont="1" applyBorder="1" applyProtection="1"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Protection="1">
      <protection hidden="1"/>
    </xf>
    <xf numFmtId="0" fontId="2" fillId="2" borderId="11" xfId="0" applyFont="1" applyFill="1" applyBorder="1" applyProtection="1"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Protection="1">
      <protection hidden="1"/>
    </xf>
    <xf numFmtId="0" fontId="2" fillId="2" borderId="45" xfId="0" applyFont="1" applyFill="1" applyBorder="1" applyAlignment="1" applyProtection="1">
      <alignment vertical="center"/>
      <protection hidden="1"/>
    </xf>
    <xf numFmtId="0" fontId="2" fillId="2" borderId="48" xfId="0" applyFont="1" applyFill="1" applyBorder="1" applyAlignment="1" applyProtection="1">
      <alignment vertical="center"/>
      <protection hidden="1"/>
    </xf>
    <xf numFmtId="0" fontId="12" fillId="2" borderId="48" xfId="0" applyFont="1" applyFill="1" applyBorder="1" applyAlignment="1" applyProtection="1">
      <alignment vertical="center"/>
      <protection hidden="1"/>
    </xf>
    <xf numFmtId="0" fontId="12" fillId="2" borderId="2" xfId="0" applyFont="1" applyFill="1" applyBorder="1" applyAlignment="1" applyProtection="1">
      <alignment vertical="center"/>
      <protection hidden="1"/>
    </xf>
    <xf numFmtId="0" fontId="6" fillId="2" borderId="40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left" vertical="center"/>
      <protection hidden="1"/>
    </xf>
    <xf numFmtId="0" fontId="6" fillId="2" borderId="49" xfId="0" applyFont="1" applyFill="1" applyBorder="1" applyAlignment="1" applyProtection="1">
      <alignment horizontal="left" vertical="center"/>
      <protection hidden="1"/>
    </xf>
    <xf numFmtId="0" fontId="6" fillId="2" borderId="50" xfId="0" applyFont="1" applyFill="1" applyBorder="1" applyAlignment="1" applyProtection="1">
      <alignment horizontal="left" vertical="center"/>
      <protection hidden="1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0" fontId="5" fillId="2" borderId="5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 applyAlignment="1" applyProtection="1">
      <alignment horizontal="center" vertical="top" wrapText="1"/>
      <protection hidden="1"/>
    </xf>
    <xf numFmtId="0" fontId="5" fillId="2" borderId="0" xfId="0" applyFont="1" applyFill="1" applyBorder="1" applyAlignment="1" applyProtection="1">
      <alignment horizontal="left" vertical="top" wrapText="1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top" indent="1"/>
      <protection hidden="1"/>
    </xf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5" fillId="2" borderId="0" xfId="0" applyFont="1" applyFill="1" applyBorder="1" applyAlignment="1" applyProtection="1">
      <alignment horizontal="left" vertical="top" wrapText="1" inden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52" xfId="0" applyFont="1" applyFill="1" applyBorder="1" applyAlignment="1" applyProtection="1">
      <alignment horizontal="center" vertical="center"/>
      <protection hidden="1"/>
    </xf>
    <xf numFmtId="0" fontId="5" fillId="2" borderId="53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left" vertical="top" indent="1"/>
      <protection hidden="1"/>
    </xf>
    <xf numFmtId="0" fontId="5" fillId="2" borderId="0" xfId="0" applyFont="1" applyFill="1" applyBorder="1" applyAlignment="1" applyProtection="1">
      <alignment horizontal="left" vertical="top"/>
      <protection hidden="1"/>
    </xf>
    <xf numFmtId="0" fontId="5" fillId="2" borderId="0" xfId="0" applyFont="1" applyFill="1" applyBorder="1" applyAlignment="1" applyProtection="1">
      <alignment horizontal="right" vertical="top" wrapText="1"/>
      <protection hidden="1"/>
    </xf>
    <xf numFmtId="0" fontId="5" fillId="2" borderId="0" xfId="0" applyFont="1" applyFill="1" applyBorder="1" applyAlignment="1" applyProtection="1">
      <alignment horizontal="right" vertical="top"/>
      <protection hidden="1"/>
    </xf>
    <xf numFmtId="0" fontId="5" fillId="2" borderId="54" xfId="0" applyFont="1" applyFill="1" applyBorder="1" applyAlignment="1" applyProtection="1">
      <alignment horizontal="center" vertical="top"/>
      <protection hidden="1"/>
    </xf>
    <xf numFmtId="0" fontId="5" fillId="2" borderId="55" xfId="0" applyFont="1" applyFill="1" applyBorder="1" applyAlignment="1" applyProtection="1">
      <alignment horizontal="center" vertical="top"/>
      <protection hidden="1"/>
    </xf>
    <xf numFmtId="0" fontId="5" fillId="2" borderId="56" xfId="0" applyFont="1" applyFill="1" applyBorder="1" applyAlignment="1" applyProtection="1">
      <alignment horizontal="center" vertical="top"/>
      <protection hidden="1"/>
    </xf>
    <xf numFmtId="0" fontId="5" fillId="2" borderId="57" xfId="0" applyFont="1" applyFill="1" applyBorder="1" applyAlignment="1" applyProtection="1">
      <alignment horizontal="center" vertical="top"/>
      <protection hidden="1"/>
    </xf>
    <xf numFmtId="0" fontId="5" fillId="2" borderId="58" xfId="0" applyFont="1" applyFill="1" applyBorder="1" applyAlignment="1" applyProtection="1">
      <alignment horizontal="center" vertical="top"/>
      <protection hidden="1"/>
    </xf>
    <xf numFmtId="0" fontId="5" fillId="2" borderId="59" xfId="0" applyFont="1" applyFill="1" applyBorder="1" applyAlignment="1" applyProtection="1">
      <alignment horizontal="center" vertical="top"/>
      <protection hidden="1"/>
    </xf>
    <xf numFmtId="0" fontId="5" fillId="2" borderId="60" xfId="0" applyFont="1" applyFill="1" applyBorder="1" applyAlignment="1" applyProtection="1">
      <alignment horizontal="center" vertical="top"/>
      <protection hidden="1"/>
    </xf>
    <xf numFmtId="0" fontId="5" fillId="2" borderId="61" xfId="0" applyFont="1" applyFill="1" applyBorder="1" applyAlignment="1" applyProtection="1">
      <alignment horizontal="center" vertical="top"/>
      <protection hidden="1"/>
    </xf>
    <xf numFmtId="0" fontId="16" fillId="2" borderId="0" xfId="0" applyFont="1" applyFill="1" applyBorder="1" applyAlignment="1" applyProtection="1">
      <alignment horizontal="center" vertical="top"/>
      <protection hidden="1"/>
    </xf>
    <xf numFmtId="0" fontId="5" fillId="2" borderId="2" xfId="0" applyFont="1" applyFill="1" applyBorder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center" vertical="top"/>
      <protection hidden="1"/>
    </xf>
    <xf numFmtId="0" fontId="5" fillId="2" borderId="62" xfId="0" applyFont="1" applyFill="1" applyBorder="1" applyAlignment="1" applyProtection="1">
      <alignment horizontal="center" vertical="center" textRotation="90"/>
      <protection hidden="1"/>
    </xf>
    <xf numFmtId="0" fontId="5" fillId="2" borderId="2" xfId="0" applyFont="1" applyFill="1" applyBorder="1" applyAlignment="1" applyProtection="1">
      <alignment horizontal="center" vertical="center" textRotation="90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63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Border="1" applyAlignment="1" applyProtection="1">
      <alignment horizontal="center" vertical="top"/>
      <protection hidden="1"/>
    </xf>
    <xf numFmtId="0" fontId="5" fillId="2" borderId="64" xfId="0" applyFont="1" applyFill="1" applyBorder="1" applyAlignment="1" applyProtection="1">
      <alignment horizontal="center" vertical="top"/>
      <protection hidden="1"/>
    </xf>
    <xf numFmtId="0" fontId="5" fillId="2" borderId="16" xfId="0" applyFont="1" applyFill="1" applyBorder="1" applyAlignment="1" applyProtection="1">
      <alignment horizontal="center" vertical="center" textRotation="90"/>
      <protection hidden="1"/>
    </xf>
    <xf numFmtId="0" fontId="5" fillId="2" borderId="40" xfId="0" applyFont="1" applyFill="1" applyBorder="1" applyAlignment="1" applyProtection="1">
      <alignment horizontal="center" vertical="center" textRotation="90"/>
      <protection hidden="1"/>
    </xf>
    <xf numFmtId="0" fontId="12" fillId="2" borderId="12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 vertical="center" textRotation="90"/>
      <protection hidden="1"/>
    </xf>
    <xf numFmtId="0" fontId="5" fillId="2" borderId="65" xfId="0" applyFont="1" applyFill="1" applyBorder="1" applyAlignment="1" applyProtection="1">
      <alignment horizontal="center" vertical="center" textRotation="90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2" fillId="2" borderId="44" xfId="0" applyFont="1" applyFill="1" applyBorder="1" applyAlignment="1" applyProtection="1">
      <alignment horizontal="center" vertical="center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50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30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textRotation="90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0" fontId="13" fillId="2" borderId="23" xfId="0" applyFont="1" applyFill="1" applyBorder="1" applyAlignment="1" applyProtection="1">
      <alignment horizont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2" fillId="2" borderId="48" xfId="0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 vertical="center"/>
      <protection hidden="1"/>
    </xf>
    <xf numFmtId="0" fontId="2" fillId="2" borderId="49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0" fontId="6" fillId="2" borderId="5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48" xfId="0" applyNumberFormat="1" applyFont="1" applyFill="1" applyBorder="1" applyAlignment="1" applyProtection="1">
      <alignment horizontal="center" vertical="center"/>
      <protection hidden="1"/>
    </xf>
    <xf numFmtId="0" fontId="6" fillId="2" borderId="50" xfId="0" applyNumberFormat="1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left"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12" fillId="2" borderId="68" xfId="0" applyFont="1" applyFill="1" applyBorder="1" applyAlignment="1" applyProtection="1">
      <alignment horizontal="center" vertical="center"/>
      <protection hidden="1"/>
    </xf>
    <xf numFmtId="0" fontId="12" fillId="2" borderId="69" xfId="0" applyFont="1" applyFill="1" applyBorder="1" applyAlignment="1" applyProtection="1">
      <alignment horizontal="center" vertical="center"/>
      <protection hidden="1"/>
    </xf>
    <xf numFmtId="49" fontId="6" fillId="2" borderId="68" xfId="0" applyNumberFormat="1" applyFont="1" applyFill="1" applyBorder="1" applyAlignment="1" applyProtection="1">
      <alignment horizontal="center" vertical="center"/>
      <protection hidden="1"/>
    </xf>
    <xf numFmtId="0" fontId="6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3" fillId="2" borderId="51" xfId="0" applyFont="1" applyFill="1" applyBorder="1" applyAlignment="1" applyProtection="1">
      <alignment horizontal="center"/>
      <protection hidden="1"/>
    </xf>
    <xf numFmtId="0" fontId="5" fillId="2" borderId="70" xfId="0" applyFont="1" applyFill="1" applyBorder="1" applyAlignment="1" applyProtection="1">
      <alignment horizontal="left" vertical="center"/>
      <protection hidden="1"/>
    </xf>
    <xf numFmtId="0" fontId="5" fillId="2" borderId="69" xfId="0" applyFont="1" applyFill="1" applyBorder="1" applyAlignment="1" applyProtection="1">
      <alignment horizontal="left" vertical="center"/>
      <protection hidden="1"/>
    </xf>
    <xf numFmtId="0" fontId="5" fillId="2" borderId="68" xfId="0" applyFont="1" applyFill="1" applyBorder="1" applyAlignment="1" applyProtection="1">
      <alignment horizontal="left" vertical="center"/>
      <protection hidden="1"/>
    </xf>
    <xf numFmtId="0" fontId="6" fillId="2" borderId="68" xfId="0" applyFont="1" applyFill="1" applyBorder="1" applyAlignment="1" applyProtection="1">
      <alignment horizontal="left" vertical="center"/>
      <protection hidden="1"/>
    </xf>
    <xf numFmtId="0" fontId="6" fillId="2" borderId="71" xfId="0" applyFont="1" applyFill="1" applyBorder="1" applyAlignment="1" applyProtection="1">
      <alignment horizontal="left" vertical="center"/>
      <protection hidden="1"/>
    </xf>
    <xf numFmtId="0" fontId="6" fillId="2" borderId="69" xfId="0" applyFont="1" applyFill="1" applyBorder="1" applyAlignment="1" applyProtection="1">
      <alignment horizontal="left" vertical="center"/>
      <protection hidden="1"/>
    </xf>
    <xf numFmtId="0" fontId="6" fillId="2" borderId="72" xfId="0" applyFont="1" applyFill="1" applyBorder="1" applyAlignment="1" applyProtection="1">
      <alignment horizontal="left" vertical="center"/>
      <protection hidden="1"/>
    </xf>
    <xf numFmtId="0" fontId="6" fillId="2" borderId="73" xfId="0" applyFont="1" applyFill="1" applyBorder="1" applyAlignment="1" applyProtection="1">
      <alignment horizontal="left" vertical="center"/>
      <protection hidden="1"/>
    </xf>
    <xf numFmtId="0" fontId="6" fillId="2" borderId="74" xfId="0" applyFont="1" applyFill="1" applyBorder="1" applyAlignment="1" applyProtection="1">
      <alignment horizontal="left" vertical="center"/>
      <protection hidden="1"/>
    </xf>
    <xf numFmtId="0" fontId="6" fillId="2" borderId="30" xfId="0" applyFont="1" applyFill="1" applyBorder="1" applyAlignment="1" applyProtection="1">
      <alignment horizontal="left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0" fontId="6" fillId="2" borderId="23" xfId="0" applyFont="1" applyFill="1" applyBorder="1" applyAlignment="1" applyProtection="1">
      <alignment horizontal="left" vertical="center"/>
      <protection hidden="1"/>
    </xf>
    <xf numFmtId="0" fontId="12" fillId="2" borderId="30" xfId="0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49" fontId="6" fillId="2" borderId="74" xfId="0" applyNumberFormat="1" applyFont="1" applyFill="1" applyBorder="1" applyAlignment="1" applyProtection="1">
      <alignment horizontal="center" vertical="center"/>
      <protection hidden="1"/>
    </xf>
    <xf numFmtId="0" fontId="6" fillId="2" borderId="73" xfId="0" applyNumberFormat="1" applyFont="1" applyFill="1" applyBorder="1" applyAlignment="1" applyProtection="1">
      <alignment horizontal="center" vertical="center"/>
      <protection hidden="1"/>
    </xf>
    <xf numFmtId="49" fontId="6" fillId="2" borderId="48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46" xfId="0" applyFont="1" applyFill="1" applyBorder="1" applyAlignment="1" applyProtection="1">
      <alignment horizontal="center" vertical="center"/>
      <protection hidden="1"/>
    </xf>
    <xf numFmtId="0" fontId="5" fillId="2" borderId="47" xfId="0" applyFont="1" applyFill="1" applyBorder="1" applyAlignment="1" applyProtection="1">
      <alignment horizontal="center" vertical="center" wrapText="1"/>
      <protection hidden="1"/>
    </xf>
    <xf numFmtId="0" fontId="5" fillId="2" borderId="66" xfId="0" applyFont="1" applyFill="1" applyBorder="1" applyAlignment="1" applyProtection="1">
      <alignment horizontal="center" vertical="center" wrapText="1"/>
      <protection hidden="1"/>
    </xf>
    <xf numFmtId="0" fontId="5" fillId="2" borderId="51" xfId="0" applyFont="1" applyFill="1" applyBorder="1" applyAlignment="1" applyProtection="1">
      <alignment horizontal="center" vertical="center" wrapText="1"/>
      <protection hidden="1"/>
    </xf>
    <xf numFmtId="0" fontId="17" fillId="2" borderId="46" xfId="0" applyFont="1" applyFill="1" applyBorder="1" applyAlignment="1" applyProtection="1">
      <alignment horizontal="center" vertical="center"/>
      <protection hidden="1"/>
    </xf>
    <xf numFmtId="0" fontId="5" fillId="2" borderId="45" xfId="0" applyFont="1" applyFill="1" applyBorder="1" applyAlignment="1" applyProtection="1">
      <alignment horizontal="left" vertical="center" indent="1"/>
      <protection hidden="1"/>
    </xf>
    <xf numFmtId="0" fontId="5" fillId="2" borderId="43" xfId="0" applyFont="1" applyFill="1" applyBorder="1" applyAlignment="1" applyProtection="1">
      <alignment horizontal="left" vertical="center" indent="1"/>
      <protection hidden="1"/>
    </xf>
    <xf numFmtId="0" fontId="5" fillId="2" borderId="44" xfId="0" applyFont="1" applyFill="1" applyBorder="1" applyAlignment="1" applyProtection="1">
      <alignment horizontal="left" vertical="center" indent="1"/>
      <protection hidden="1"/>
    </xf>
    <xf numFmtId="0" fontId="5" fillId="2" borderId="45" xfId="0" applyFont="1" applyFill="1" applyBorder="1" applyAlignment="1" applyProtection="1">
      <alignment horizontal="center" vertical="center"/>
      <protection hidden="1"/>
    </xf>
    <xf numFmtId="0" fontId="5" fillId="2" borderId="43" xfId="0" applyFont="1" applyFill="1" applyBorder="1" applyAlignment="1" applyProtection="1">
      <alignment horizontal="center" vertical="center"/>
      <protection hidden="1"/>
    </xf>
    <xf numFmtId="0" fontId="5" fillId="2" borderId="44" xfId="0" applyFont="1" applyFill="1" applyBorder="1" applyAlignment="1" applyProtection="1">
      <alignment horizontal="center" vertical="center"/>
      <protection hidden="1"/>
    </xf>
    <xf numFmtId="166" fontId="5" fillId="2" borderId="45" xfId="0" applyNumberFormat="1" applyFont="1" applyFill="1" applyBorder="1" applyAlignment="1" applyProtection="1">
      <alignment horizontal="center" vertical="center"/>
      <protection hidden="1"/>
    </xf>
    <xf numFmtId="166" fontId="5" fillId="2" borderId="43" xfId="0" applyNumberFormat="1" applyFont="1" applyFill="1" applyBorder="1" applyAlignment="1" applyProtection="1">
      <alignment horizontal="center" vertical="center"/>
      <protection hidden="1"/>
    </xf>
    <xf numFmtId="166" fontId="5" fillId="2" borderId="44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Alignment="1" applyProtection="1">
      <alignment horizontal="center" vertical="center"/>
      <protection hidden="1"/>
    </xf>
    <xf numFmtId="0" fontId="5" fillId="2" borderId="49" xfId="0" applyFont="1" applyFill="1" applyBorder="1" applyAlignment="1" applyProtection="1">
      <alignment horizontal="center" vertical="center"/>
      <protection hidden="1"/>
    </xf>
    <xf numFmtId="0" fontId="5" fillId="2" borderId="50" xfId="0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Alignment="1" applyProtection="1">
      <alignment horizontal="left" vertical="center" indent="1"/>
      <protection hidden="1"/>
    </xf>
    <xf numFmtId="0" fontId="5" fillId="2" borderId="49" xfId="0" applyFont="1" applyFill="1" applyBorder="1" applyAlignment="1" applyProtection="1">
      <alignment horizontal="left" vertical="center" indent="1"/>
      <protection hidden="1"/>
    </xf>
    <xf numFmtId="0" fontId="5" fillId="2" borderId="50" xfId="0" applyFont="1" applyFill="1" applyBorder="1" applyAlignment="1" applyProtection="1">
      <alignment horizontal="left" vertical="center" indent="1"/>
      <protection hidden="1"/>
    </xf>
    <xf numFmtId="165" fontId="5" fillId="2" borderId="48" xfId="0" applyNumberFormat="1" applyFont="1" applyFill="1" applyBorder="1" applyAlignment="1" applyProtection="1">
      <alignment horizontal="center" vertical="center"/>
      <protection hidden="1"/>
    </xf>
    <xf numFmtId="165" fontId="5" fillId="2" borderId="49" xfId="0" applyNumberFormat="1" applyFont="1" applyFill="1" applyBorder="1" applyAlignment="1" applyProtection="1">
      <alignment horizontal="center" vertical="center"/>
      <protection hidden="1"/>
    </xf>
    <xf numFmtId="165" fontId="5" fillId="2" borderId="50" xfId="0" applyNumberFormat="1" applyFont="1" applyFill="1" applyBorder="1" applyAlignment="1" applyProtection="1">
      <alignment horizontal="center" vertical="center"/>
      <protection hidden="1"/>
    </xf>
    <xf numFmtId="1" fontId="5" fillId="2" borderId="48" xfId="0" applyNumberFormat="1" applyFont="1" applyFill="1" applyBorder="1" applyAlignment="1" applyProtection="1">
      <alignment horizontal="center" vertical="center"/>
      <protection hidden="1"/>
    </xf>
    <xf numFmtId="1" fontId="5" fillId="2" borderId="49" xfId="0" applyNumberFormat="1" applyFont="1" applyFill="1" applyBorder="1" applyAlignment="1" applyProtection="1">
      <alignment horizontal="center" vertical="center"/>
      <protection hidden="1"/>
    </xf>
    <xf numFmtId="1" fontId="5" fillId="2" borderId="50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NumberFormat="1" applyFont="1" applyFill="1" applyBorder="1" applyAlignment="1" applyProtection="1">
      <alignment horizontal="center" vertical="center"/>
      <protection hidden="1"/>
    </xf>
    <xf numFmtId="0" fontId="5" fillId="2" borderId="49" xfId="0" applyNumberFormat="1" applyFont="1" applyFill="1" applyBorder="1" applyAlignment="1" applyProtection="1">
      <alignment horizontal="center" vertical="center"/>
      <protection hidden="1"/>
    </xf>
    <xf numFmtId="0" fontId="5" fillId="2" borderId="50" xfId="0" applyNumberFormat="1" applyFont="1" applyFill="1" applyBorder="1" applyAlignment="1" applyProtection="1">
      <alignment horizontal="center" vertical="center"/>
      <protection hidden="1"/>
    </xf>
    <xf numFmtId="2" fontId="5" fillId="2" borderId="48" xfId="0" applyNumberFormat="1" applyFont="1" applyFill="1" applyBorder="1" applyAlignment="1" applyProtection="1">
      <alignment horizontal="center" vertical="center"/>
      <protection hidden="1"/>
    </xf>
    <xf numFmtId="2" fontId="5" fillId="2" borderId="49" xfId="0" applyNumberFormat="1" applyFont="1" applyFill="1" applyBorder="1" applyAlignment="1" applyProtection="1">
      <alignment horizontal="center" vertical="center"/>
      <protection hidden="1"/>
    </xf>
    <xf numFmtId="2" fontId="5" fillId="2" borderId="50" xfId="0" applyNumberFormat="1" applyFont="1" applyFill="1" applyBorder="1" applyAlignment="1" applyProtection="1">
      <alignment horizontal="center" vertical="center"/>
      <protection hidden="1"/>
    </xf>
    <xf numFmtId="0" fontId="5" fillId="2" borderId="74" xfId="0" applyFont="1" applyFill="1" applyBorder="1" applyAlignment="1" applyProtection="1">
      <alignment horizontal="center" vertical="center"/>
      <protection hidden="1"/>
    </xf>
    <xf numFmtId="0" fontId="5" fillId="2" borderId="75" xfId="0" applyFont="1" applyFill="1" applyBorder="1" applyAlignment="1" applyProtection="1">
      <alignment horizontal="center" vertical="center"/>
      <protection hidden="1"/>
    </xf>
    <xf numFmtId="0" fontId="5" fillId="2" borderId="73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left" vertical="center" indent="1"/>
      <protection hidden="1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5" fillId="2" borderId="23" xfId="0" applyFont="1" applyFill="1" applyBorder="1" applyAlignment="1" applyProtection="1">
      <alignment horizontal="left" vertical="center" indent="1"/>
      <protection hidden="1"/>
    </xf>
    <xf numFmtId="0" fontId="5" fillId="2" borderId="48" xfId="0" applyFont="1" applyFill="1" applyBorder="1" applyAlignment="1" applyProtection="1">
      <alignment horizontal="center"/>
      <protection hidden="1"/>
    </xf>
    <xf numFmtId="0" fontId="5" fillId="2" borderId="49" xfId="0" applyFont="1" applyFill="1" applyBorder="1" applyAlignment="1" applyProtection="1">
      <alignment horizontal="center"/>
      <protection hidden="1"/>
    </xf>
    <xf numFmtId="0" fontId="5" fillId="2" borderId="50" xfId="0" applyFont="1" applyFill="1" applyBorder="1" applyAlignment="1" applyProtection="1">
      <alignment horizontal="center"/>
      <protection hidden="1"/>
    </xf>
    <xf numFmtId="0" fontId="5" fillId="2" borderId="74" xfId="0" applyFont="1" applyFill="1" applyBorder="1" applyAlignment="1" applyProtection="1">
      <alignment horizontal="center"/>
      <protection hidden="1"/>
    </xf>
    <xf numFmtId="0" fontId="5" fillId="2" borderId="75" xfId="0" applyFont="1" applyFill="1" applyBorder="1" applyAlignment="1" applyProtection="1">
      <alignment horizontal="center"/>
      <protection hidden="1"/>
    </xf>
    <xf numFmtId="0" fontId="5" fillId="2" borderId="73" xfId="0" applyFont="1" applyFill="1" applyBorder="1" applyAlignment="1" applyProtection="1">
      <alignment horizontal="center"/>
      <protection hidden="1"/>
    </xf>
    <xf numFmtId="0" fontId="17" fillId="2" borderId="10" xfId="0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5" fillId="2" borderId="23" xfId="0" applyFont="1" applyFill="1" applyBorder="1" applyAlignment="1" applyProtection="1">
      <alignment horizontal="center"/>
      <protection hidden="1"/>
    </xf>
    <xf numFmtId="166" fontId="5" fillId="2" borderId="48" xfId="0" applyNumberFormat="1" applyFont="1" applyFill="1" applyBorder="1" applyAlignment="1" applyProtection="1">
      <alignment horizontal="center" vertical="center"/>
      <protection hidden="1"/>
    </xf>
    <xf numFmtId="166" fontId="5" fillId="2" borderId="49" xfId="0" applyNumberFormat="1" applyFont="1" applyFill="1" applyBorder="1" applyAlignment="1" applyProtection="1">
      <alignment horizontal="center" vertical="center"/>
      <protection hidden="1"/>
    </xf>
    <xf numFmtId="166" fontId="5" fillId="2" borderId="50" xfId="0" applyNumberFormat="1" applyFont="1" applyFill="1" applyBorder="1" applyAlignment="1" applyProtection="1">
      <alignment horizontal="center" vertical="center"/>
      <protection hidden="1"/>
    </xf>
    <xf numFmtId="11" fontId="5" fillId="2" borderId="48" xfId="0" applyNumberFormat="1" applyFont="1" applyFill="1" applyBorder="1" applyAlignment="1" applyProtection="1">
      <alignment horizontal="center" vertical="center"/>
      <protection hidden="1"/>
    </xf>
    <xf numFmtId="11" fontId="5" fillId="2" borderId="49" xfId="0" applyNumberFormat="1" applyFont="1" applyFill="1" applyBorder="1" applyAlignment="1" applyProtection="1">
      <alignment horizontal="center" vertical="center"/>
      <protection hidden="1"/>
    </xf>
    <xf numFmtId="11" fontId="5" fillId="2" borderId="50" xfId="0" applyNumberFormat="1" applyFont="1" applyFill="1" applyBorder="1" applyAlignment="1" applyProtection="1">
      <alignment horizontal="center" vertical="center"/>
      <protection hidden="1"/>
    </xf>
    <xf numFmtId="0" fontId="5" fillId="2" borderId="46" xfId="0" applyFont="1" applyFill="1" applyBorder="1" applyAlignment="1" applyProtection="1">
      <alignment horizontal="center" vertical="center" textRotation="90"/>
      <protection hidden="1"/>
    </xf>
    <xf numFmtId="164" fontId="5" fillId="2" borderId="48" xfId="0" applyNumberFormat="1" applyFont="1" applyFill="1" applyBorder="1" applyAlignment="1" applyProtection="1">
      <alignment horizontal="center" vertical="center"/>
      <protection hidden="1"/>
    </xf>
    <xf numFmtId="164" fontId="5" fillId="2" borderId="49" xfId="0" applyNumberFormat="1" applyFont="1" applyFill="1" applyBorder="1" applyAlignment="1" applyProtection="1">
      <alignment horizontal="center" vertical="center"/>
      <protection hidden="1"/>
    </xf>
    <xf numFmtId="164" fontId="5" fillId="2" borderId="50" xfId="0" applyNumberFormat="1" applyFont="1" applyFill="1" applyBorder="1" applyAlignment="1" applyProtection="1">
      <alignment horizontal="center" vertical="center"/>
      <protection hidden="1"/>
    </xf>
    <xf numFmtId="0" fontId="13" fillId="2" borderId="46" xfId="0" applyFont="1" applyFill="1" applyBorder="1" applyAlignment="1" applyProtection="1">
      <alignment horizontal="center"/>
      <protection hidden="1"/>
    </xf>
    <xf numFmtId="164" fontId="5" fillId="2" borderId="74" xfId="0" applyNumberFormat="1" applyFont="1" applyFill="1" applyBorder="1" applyAlignment="1" applyProtection="1">
      <alignment horizontal="center" vertical="center"/>
      <protection hidden="1"/>
    </xf>
    <xf numFmtId="164" fontId="5" fillId="2" borderId="75" xfId="0" applyNumberFormat="1" applyFont="1" applyFill="1" applyBorder="1" applyAlignment="1" applyProtection="1">
      <alignment horizontal="center" vertical="center"/>
      <protection hidden="1"/>
    </xf>
    <xf numFmtId="164" fontId="5" fillId="2" borderId="73" xfId="0" applyNumberFormat="1" applyFont="1" applyFill="1" applyBorder="1" applyAlignment="1" applyProtection="1">
      <alignment horizontal="center" vertical="center"/>
      <protection hidden="1"/>
    </xf>
    <xf numFmtId="0" fontId="5" fillId="2" borderId="47" xfId="0" applyFont="1" applyFill="1" applyBorder="1" applyAlignment="1" applyProtection="1">
      <alignment horizontal="center" vertical="center" textRotation="90"/>
      <protection hidden="1"/>
    </xf>
    <xf numFmtId="0" fontId="13" fillId="2" borderId="16" xfId="0" applyFont="1" applyFill="1" applyBorder="1" applyAlignment="1" applyProtection="1">
      <alignment horizontal="center"/>
      <protection hidden="1"/>
    </xf>
    <xf numFmtId="0" fontId="13" fillId="2" borderId="40" xfId="0" applyFont="1" applyFill="1" applyBorder="1" applyAlignment="1" applyProtection="1">
      <alignment horizontal="center"/>
      <protection hidden="1"/>
    </xf>
    <xf numFmtId="0" fontId="13" fillId="2" borderId="34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6" fillId="0" borderId="47" xfId="0" applyFont="1" applyFill="1" applyBorder="1" applyAlignment="1" applyProtection="1">
      <alignment horizontal="center" vertical="center"/>
      <protection hidden="1"/>
    </xf>
    <xf numFmtId="0" fontId="6" fillId="0" borderId="51" xfId="0" applyFont="1" applyFill="1" applyBorder="1" applyAlignment="1" applyProtection="1">
      <alignment horizontal="center" vertical="center"/>
      <protection hidden="1"/>
    </xf>
    <xf numFmtId="0" fontId="12" fillId="0" borderId="6" xfId="0" applyFont="1" applyFill="1" applyBorder="1" applyAlignment="1" applyProtection="1">
      <alignment horizontal="center" vertical="center"/>
      <protection hidden="1"/>
    </xf>
    <xf numFmtId="0" fontId="12" fillId="0" borderId="30" xfId="0" applyFont="1" applyFill="1" applyBorder="1" applyAlignment="1" applyProtection="1">
      <alignment horizontal="center" vertical="center"/>
      <protection hidden="1"/>
    </xf>
    <xf numFmtId="0" fontId="12" fillId="0" borderId="23" xfId="0" applyFont="1" applyFill="1" applyBorder="1" applyAlignment="1" applyProtection="1">
      <alignment horizontal="center" vertical="center"/>
      <protection hidden="1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0" fontId="12" fillId="0" borderId="43" xfId="0" applyFont="1" applyFill="1" applyBorder="1" applyAlignment="1" applyProtection="1">
      <alignment horizontal="center" vertical="center"/>
      <protection hidden="1"/>
    </xf>
    <xf numFmtId="0" fontId="12" fillId="0" borderId="45" xfId="0" applyFont="1" applyFill="1" applyBorder="1" applyAlignment="1" applyProtection="1">
      <alignment horizontal="center" vertical="center"/>
      <protection hidden="1"/>
    </xf>
    <xf numFmtId="0" fontId="12" fillId="0" borderId="44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46" xfId="0" applyFont="1" applyFill="1" applyBorder="1" applyAlignment="1" applyProtection="1">
      <alignment horizontal="center" vertical="center"/>
      <protection hidden="1"/>
    </xf>
    <xf numFmtId="0" fontId="6" fillId="0" borderId="66" xfId="0" applyFont="1" applyFill="1" applyBorder="1" applyAlignment="1" applyProtection="1">
      <alignment horizontal="center" vertical="center"/>
      <protection hidden="1"/>
    </xf>
    <xf numFmtId="164" fontId="5" fillId="2" borderId="45" xfId="0" applyNumberFormat="1" applyFont="1" applyFill="1" applyBorder="1" applyAlignment="1" applyProtection="1">
      <alignment horizontal="center" vertical="center"/>
      <protection hidden="1"/>
    </xf>
    <xf numFmtId="164" fontId="5" fillId="2" borderId="43" xfId="0" applyNumberFormat="1" applyFont="1" applyFill="1" applyBorder="1" applyAlignment="1" applyProtection="1">
      <alignment horizontal="center" vertical="center"/>
      <protection hidden="1"/>
    </xf>
    <xf numFmtId="164" fontId="5" fillId="2" borderId="44" xfId="0" applyNumberFormat="1" applyFont="1" applyFill="1" applyBorder="1" applyAlignment="1" applyProtection="1">
      <alignment horizontal="center" vertical="center"/>
      <protection hidden="1"/>
    </xf>
    <xf numFmtId="164" fontId="18" fillId="2" borderId="43" xfId="0" applyNumberFormat="1" applyFont="1" applyFill="1" applyBorder="1" applyAlignment="1" applyProtection="1">
      <alignment horizontal="center" vertical="center"/>
      <protection hidden="1"/>
    </xf>
    <xf numFmtId="164" fontId="18" fillId="2" borderId="44" xfId="0" applyNumberFormat="1" applyFont="1" applyFill="1" applyBorder="1" applyAlignment="1" applyProtection="1">
      <alignment horizontal="center" vertical="center"/>
      <protection hidden="1"/>
    </xf>
    <xf numFmtId="0" fontId="18" fillId="2" borderId="48" xfId="0" applyFont="1" applyFill="1" applyBorder="1" applyAlignment="1" applyProtection="1">
      <alignment horizontal="left" vertical="center" indent="1"/>
      <protection hidden="1"/>
    </xf>
    <xf numFmtId="0" fontId="18" fillId="2" borderId="49" xfId="0" applyFont="1" applyFill="1" applyBorder="1" applyAlignment="1" applyProtection="1">
      <alignment horizontal="left" vertical="center" indent="1"/>
      <protection hidden="1"/>
    </xf>
    <xf numFmtId="0" fontId="18" fillId="2" borderId="50" xfId="0" applyFont="1" applyFill="1" applyBorder="1" applyAlignment="1" applyProtection="1">
      <alignment horizontal="left" vertical="center" indent="1"/>
      <protection hidden="1"/>
    </xf>
    <xf numFmtId="0" fontId="18" fillId="2" borderId="49" xfId="0" applyFont="1" applyFill="1" applyBorder="1" applyAlignment="1" applyProtection="1">
      <alignment horizontal="center" vertical="center"/>
      <protection hidden="1"/>
    </xf>
    <xf numFmtId="0" fontId="18" fillId="2" borderId="50" xfId="0" applyFont="1" applyFill="1" applyBorder="1" applyAlignment="1" applyProtection="1">
      <alignment horizontal="center" vertical="center"/>
      <protection hidden="1"/>
    </xf>
    <xf numFmtId="0" fontId="18" fillId="2" borderId="48" xfId="0" applyFont="1" applyFill="1" applyBorder="1" applyAlignment="1" applyProtection="1">
      <alignment horizontal="center" vertical="center"/>
      <protection hidden="1"/>
    </xf>
    <xf numFmtId="164" fontId="18" fillId="2" borderId="48" xfId="0" applyNumberFormat="1" applyFont="1" applyFill="1" applyBorder="1" applyAlignment="1" applyProtection="1">
      <alignment horizontal="center" vertical="center"/>
      <protection hidden="1"/>
    </xf>
    <xf numFmtId="164" fontId="18" fillId="2" borderId="49" xfId="0" applyNumberFormat="1" applyFont="1" applyFill="1" applyBorder="1" applyAlignment="1" applyProtection="1">
      <alignment horizontal="center" vertical="center"/>
      <protection hidden="1"/>
    </xf>
    <xf numFmtId="164" fontId="18" fillId="2" borderId="50" xfId="0" applyNumberFormat="1" applyFont="1" applyFill="1" applyBorder="1" applyAlignment="1" applyProtection="1">
      <alignment horizontal="center" vertical="center"/>
      <protection hidden="1"/>
    </xf>
    <xf numFmtId="0" fontId="18" fillId="2" borderId="45" xfId="0" applyFont="1" applyFill="1" applyBorder="1" applyAlignment="1" applyProtection="1">
      <alignment horizontal="left" vertical="center" indent="1"/>
      <protection hidden="1"/>
    </xf>
    <xf numFmtId="0" fontId="18" fillId="2" borderId="43" xfId="0" applyFont="1" applyFill="1" applyBorder="1" applyAlignment="1" applyProtection="1">
      <alignment horizontal="left" vertical="center" indent="1"/>
      <protection hidden="1"/>
    </xf>
    <xf numFmtId="0" fontId="18" fillId="2" borderId="44" xfId="0" applyFont="1" applyFill="1" applyBorder="1" applyAlignment="1" applyProtection="1">
      <alignment horizontal="left" vertical="center" indent="1"/>
      <protection hidden="1"/>
    </xf>
    <xf numFmtId="0" fontId="18" fillId="2" borderId="43" xfId="0" applyFont="1" applyFill="1" applyBorder="1" applyAlignment="1" applyProtection="1">
      <alignment horizontal="center" vertical="center"/>
      <protection hidden="1"/>
    </xf>
    <xf numFmtId="0" fontId="18" fillId="2" borderId="44" xfId="0" applyFont="1" applyFill="1" applyBorder="1" applyAlignment="1" applyProtection="1">
      <alignment horizontal="center" vertical="center"/>
      <protection hidden="1"/>
    </xf>
    <xf numFmtId="164" fontId="18" fillId="2" borderId="45" xfId="0" applyNumberFormat="1" applyFont="1" applyFill="1" applyBorder="1" applyAlignment="1" applyProtection="1">
      <alignment horizontal="center" vertical="center"/>
      <protection hidden="1"/>
    </xf>
    <xf numFmtId="0" fontId="18" fillId="2" borderId="45" xfId="0" applyFont="1" applyFill="1" applyBorder="1" applyAlignment="1" applyProtection="1">
      <alignment horizontal="center" vertical="center"/>
      <protection hidden="1"/>
    </xf>
    <xf numFmtId="1" fontId="18" fillId="2" borderId="48" xfId="0" applyNumberFormat="1" applyFont="1" applyFill="1" applyBorder="1" applyAlignment="1" applyProtection="1">
      <alignment horizontal="center" vertical="center"/>
      <protection hidden="1"/>
    </xf>
    <xf numFmtId="1" fontId="18" fillId="2" borderId="49" xfId="0" applyNumberFormat="1" applyFont="1" applyFill="1" applyBorder="1" applyAlignment="1" applyProtection="1">
      <alignment horizontal="center" vertical="center"/>
      <protection hidden="1"/>
    </xf>
    <xf numFmtId="1" fontId="18" fillId="2" borderId="50" xfId="0" applyNumberFormat="1" applyFont="1" applyFill="1" applyBorder="1" applyAlignment="1" applyProtection="1">
      <alignment horizontal="center" vertical="center"/>
      <protection hidden="1"/>
    </xf>
    <xf numFmtId="1" fontId="18" fillId="2" borderId="0" xfId="0" applyNumberFormat="1" applyFont="1" applyFill="1" applyBorder="1" applyAlignment="1" applyProtection="1">
      <alignment horizontal="center" vertical="center"/>
      <protection hidden="1"/>
    </xf>
    <xf numFmtId="1" fontId="18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47" xfId="0" applyFont="1" applyFill="1" applyBorder="1" applyAlignment="1" applyProtection="1">
      <alignment horizontal="left" vertical="center" indent="1"/>
      <protection hidden="1"/>
    </xf>
    <xf numFmtId="0" fontId="17" fillId="2" borderId="66" xfId="0" applyFont="1" applyFill="1" applyBorder="1" applyAlignment="1" applyProtection="1">
      <alignment horizontal="left" vertical="center" indent="1"/>
      <protection hidden="1"/>
    </xf>
    <xf numFmtId="0" fontId="17" fillId="2" borderId="51" xfId="0" applyFont="1" applyFill="1" applyBorder="1" applyAlignment="1" applyProtection="1">
      <alignment horizontal="left" vertical="center" indent="1"/>
      <protection hidden="1"/>
    </xf>
    <xf numFmtId="0" fontId="17" fillId="2" borderId="47" xfId="0" applyFont="1" applyFill="1" applyBorder="1" applyAlignment="1" applyProtection="1">
      <alignment horizontal="center" vertical="center"/>
      <protection hidden="1"/>
    </xf>
    <xf numFmtId="0" fontId="17" fillId="2" borderId="66" xfId="0" applyFont="1" applyFill="1" applyBorder="1" applyAlignment="1" applyProtection="1">
      <alignment horizontal="center" vertical="center"/>
      <protection hidden="1"/>
    </xf>
    <xf numFmtId="164" fontId="17" fillId="2" borderId="46" xfId="0" applyNumberFormat="1" applyFont="1" applyFill="1" applyBorder="1" applyAlignment="1" applyProtection="1">
      <alignment horizontal="center" vertical="center"/>
      <protection hidden="1"/>
    </xf>
    <xf numFmtId="164" fontId="17" fillId="2" borderId="47" xfId="0" applyNumberFormat="1" applyFont="1" applyFill="1" applyBorder="1" applyAlignment="1" applyProtection="1">
      <alignment horizontal="center" vertical="center"/>
      <protection hidden="1"/>
    </xf>
    <xf numFmtId="164" fontId="17" fillId="2" borderId="66" xfId="0" applyNumberFormat="1" applyFont="1" applyFill="1" applyBorder="1" applyAlignment="1" applyProtection="1">
      <alignment horizontal="center" vertical="center"/>
      <protection hidden="1"/>
    </xf>
    <xf numFmtId="164" fontId="17" fillId="2" borderId="51" xfId="0" applyNumberFormat="1" applyFont="1" applyFill="1" applyBorder="1" applyAlignment="1" applyProtection="1">
      <alignment horizontal="center" vertical="center"/>
      <protection hidden="1"/>
    </xf>
    <xf numFmtId="0" fontId="18" fillId="2" borderId="30" xfId="0" applyFont="1" applyFill="1" applyBorder="1" applyAlignment="1" applyProtection="1">
      <alignment horizontal="left" vertical="center" indent="1"/>
      <protection hidden="1"/>
    </xf>
    <xf numFmtId="0" fontId="18" fillId="2" borderId="6" xfId="0" applyFont="1" applyFill="1" applyBorder="1" applyAlignment="1" applyProtection="1">
      <alignment horizontal="left" vertical="center" indent="1"/>
      <protection hidden="1"/>
    </xf>
    <xf numFmtId="0" fontId="18" fillId="2" borderId="23" xfId="0" applyFont="1" applyFill="1" applyBorder="1" applyAlignment="1" applyProtection="1">
      <alignment horizontal="left" vertical="center" indent="1"/>
      <protection hidden="1"/>
    </xf>
    <xf numFmtId="0" fontId="18" fillId="2" borderId="30" xfId="0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0" fontId="18" fillId="2" borderId="23" xfId="0" applyFont="1" applyFill="1" applyBorder="1" applyAlignment="1" applyProtection="1">
      <alignment horizontal="center" vertical="center"/>
      <protection hidden="1"/>
    </xf>
    <xf numFmtId="164" fontId="5" fillId="2" borderId="0" xfId="0" applyNumberFormat="1" applyFont="1" applyFill="1" applyBorder="1" applyAlignment="1" applyProtection="1">
      <alignment horizontal="center" vertical="center"/>
      <protection hidden="1"/>
    </xf>
    <xf numFmtId="1" fontId="18" fillId="2" borderId="30" xfId="0" applyNumberFormat="1" applyFont="1" applyFill="1" applyBorder="1" applyAlignment="1" applyProtection="1">
      <alignment horizontal="center" vertical="center"/>
      <protection hidden="1"/>
    </xf>
    <xf numFmtId="1" fontId="18" fillId="2" borderId="6" xfId="0" applyNumberFormat="1" applyFont="1" applyFill="1" applyBorder="1" applyAlignment="1" applyProtection="1">
      <alignment horizontal="center" vertical="center"/>
      <protection hidden="1"/>
    </xf>
    <xf numFmtId="1" fontId="18" fillId="2" borderId="23" xfId="0" applyNumberFormat="1" applyFont="1" applyFill="1" applyBorder="1" applyAlignment="1" applyProtection="1">
      <alignment horizontal="center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7" fillId="2" borderId="2" xfId="0" applyFont="1" applyFill="1" applyBorder="1" applyAlignment="1" applyProtection="1">
      <alignment horizontal="left" vertical="center" indent="1"/>
      <protection hidden="1"/>
    </xf>
    <xf numFmtId="0" fontId="17" fillId="2" borderId="0" xfId="0" applyFont="1" applyFill="1" applyBorder="1" applyAlignment="1" applyProtection="1">
      <alignment horizontal="left" vertical="center" indent="1"/>
      <protection hidden="1"/>
    </xf>
    <xf numFmtId="164" fontId="17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30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164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67</xdr:row>
      <xdr:rowOff>66675</xdr:rowOff>
    </xdr:from>
    <xdr:to>
      <xdr:col>27</xdr:col>
      <xdr:colOff>180975</xdr:colOff>
      <xdr:row>67</xdr:row>
      <xdr:rowOff>66675</xdr:rowOff>
    </xdr:to>
    <xdr:sp macro="" textlink="">
      <xdr:nvSpPr>
        <xdr:cNvPr id="56528" name="Line 8">
          <a:extLst>
            <a:ext uri="{FF2B5EF4-FFF2-40B4-BE49-F238E27FC236}">
              <a16:creationId xmlns:a16="http://schemas.microsoft.com/office/drawing/2014/main" id="{E8089005-46D4-4D57-8D2A-93DF8111A9B2}"/>
            </a:ext>
          </a:extLst>
        </xdr:cNvPr>
        <xdr:cNvSpPr>
          <a:spLocks noChangeShapeType="1"/>
        </xdr:cNvSpPr>
      </xdr:nvSpPr>
      <xdr:spPr bwMode="auto">
        <a:xfrm>
          <a:off x="3514725" y="8801100"/>
          <a:ext cx="177165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65</xdr:row>
      <xdr:rowOff>76200</xdr:rowOff>
    </xdr:from>
    <xdr:to>
      <xdr:col>15</xdr:col>
      <xdr:colOff>0</xdr:colOff>
      <xdr:row>65</xdr:row>
      <xdr:rowOff>76200</xdr:rowOff>
    </xdr:to>
    <xdr:sp macro="" textlink="">
      <xdr:nvSpPr>
        <xdr:cNvPr id="56529" name="Line 9">
          <a:extLst>
            <a:ext uri="{FF2B5EF4-FFF2-40B4-BE49-F238E27FC236}">
              <a16:creationId xmlns:a16="http://schemas.microsoft.com/office/drawing/2014/main" id="{9E6E4046-BB8E-4973-868D-0BBC353ACB10}"/>
            </a:ext>
          </a:extLst>
        </xdr:cNvPr>
        <xdr:cNvSpPr>
          <a:spLocks noChangeShapeType="1"/>
        </xdr:cNvSpPr>
      </xdr:nvSpPr>
      <xdr:spPr bwMode="auto">
        <a:xfrm>
          <a:off x="2857500" y="8620125"/>
          <a:ext cx="419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67</xdr:row>
      <xdr:rowOff>66675</xdr:rowOff>
    </xdr:from>
    <xdr:to>
      <xdr:col>14</xdr:col>
      <xdr:colOff>0</xdr:colOff>
      <xdr:row>67</xdr:row>
      <xdr:rowOff>66675</xdr:rowOff>
    </xdr:to>
    <xdr:sp macro="" textlink="">
      <xdr:nvSpPr>
        <xdr:cNvPr id="56530" name="Line 10">
          <a:extLst>
            <a:ext uri="{FF2B5EF4-FFF2-40B4-BE49-F238E27FC236}">
              <a16:creationId xmlns:a16="http://schemas.microsoft.com/office/drawing/2014/main" id="{85FFE724-51CE-411A-9055-0DA0E24A675D}"/>
            </a:ext>
          </a:extLst>
        </xdr:cNvPr>
        <xdr:cNvSpPr>
          <a:spLocks noChangeShapeType="1"/>
        </xdr:cNvSpPr>
      </xdr:nvSpPr>
      <xdr:spPr bwMode="auto">
        <a:xfrm>
          <a:off x="1857375" y="8801100"/>
          <a:ext cx="1200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9525</xdr:colOff>
      <xdr:row>65</xdr:row>
      <xdr:rowOff>66675</xdr:rowOff>
    </xdr:from>
    <xdr:to>
      <xdr:col>31</xdr:col>
      <xdr:colOff>0</xdr:colOff>
      <xdr:row>65</xdr:row>
      <xdr:rowOff>66675</xdr:rowOff>
    </xdr:to>
    <xdr:sp macro="" textlink="">
      <xdr:nvSpPr>
        <xdr:cNvPr id="56531" name="Line 11">
          <a:extLst>
            <a:ext uri="{FF2B5EF4-FFF2-40B4-BE49-F238E27FC236}">
              <a16:creationId xmlns:a16="http://schemas.microsoft.com/office/drawing/2014/main" id="{0ED2388C-ED64-49A7-96F4-C8DBC93EE1E3}"/>
            </a:ext>
          </a:extLst>
        </xdr:cNvPr>
        <xdr:cNvSpPr>
          <a:spLocks noChangeShapeType="1"/>
        </xdr:cNvSpPr>
      </xdr:nvSpPr>
      <xdr:spPr bwMode="auto">
        <a:xfrm>
          <a:off x="5524500" y="8610600"/>
          <a:ext cx="428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67</xdr:row>
      <xdr:rowOff>66675</xdr:rowOff>
    </xdr:from>
    <xdr:to>
      <xdr:col>35</xdr:col>
      <xdr:colOff>9525</xdr:colOff>
      <xdr:row>67</xdr:row>
      <xdr:rowOff>66675</xdr:rowOff>
    </xdr:to>
    <xdr:sp macro="" textlink="">
      <xdr:nvSpPr>
        <xdr:cNvPr id="56532" name="Line 12">
          <a:extLst>
            <a:ext uri="{FF2B5EF4-FFF2-40B4-BE49-F238E27FC236}">
              <a16:creationId xmlns:a16="http://schemas.microsoft.com/office/drawing/2014/main" id="{B690A703-1E72-4596-B8C5-32F8F4A079F0}"/>
            </a:ext>
          </a:extLst>
        </xdr:cNvPr>
        <xdr:cNvSpPr>
          <a:spLocks noChangeShapeType="1"/>
        </xdr:cNvSpPr>
      </xdr:nvSpPr>
      <xdr:spPr bwMode="auto">
        <a:xfrm>
          <a:off x="5781675" y="8801100"/>
          <a:ext cx="9906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238125</xdr:colOff>
      <xdr:row>53</xdr:row>
      <xdr:rowOff>9525</xdr:rowOff>
    </xdr:from>
    <xdr:to>
      <xdr:col>38</xdr:col>
      <xdr:colOff>9525</xdr:colOff>
      <xdr:row>53</xdr:row>
      <xdr:rowOff>9525</xdr:rowOff>
    </xdr:to>
    <xdr:sp macro="" textlink="">
      <xdr:nvSpPr>
        <xdr:cNvPr id="56533" name="Line 14">
          <a:extLst>
            <a:ext uri="{FF2B5EF4-FFF2-40B4-BE49-F238E27FC236}">
              <a16:creationId xmlns:a16="http://schemas.microsoft.com/office/drawing/2014/main" id="{2D6B2818-931F-4FD9-8DA7-81222798DA4F}"/>
            </a:ext>
          </a:extLst>
        </xdr:cNvPr>
        <xdr:cNvSpPr>
          <a:spLocks noChangeShapeType="1"/>
        </xdr:cNvSpPr>
      </xdr:nvSpPr>
      <xdr:spPr bwMode="auto">
        <a:xfrm>
          <a:off x="7000875" y="74104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53</xdr:row>
      <xdr:rowOff>9525</xdr:rowOff>
    </xdr:from>
    <xdr:to>
      <xdr:col>8</xdr:col>
      <xdr:colOff>142875</xdr:colOff>
      <xdr:row>53</xdr:row>
      <xdr:rowOff>9525</xdr:rowOff>
    </xdr:to>
    <xdr:sp macro="" textlink="">
      <xdr:nvSpPr>
        <xdr:cNvPr id="56534" name="Line 14">
          <a:extLst>
            <a:ext uri="{FF2B5EF4-FFF2-40B4-BE49-F238E27FC236}">
              <a16:creationId xmlns:a16="http://schemas.microsoft.com/office/drawing/2014/main" id="{AAC32982-6B45-4279-ACF9-B4357D8E033D}"/>
            </a:ext>
          </a:extLst>
        </xdr:cNvPr>
        <xdr:cNvSpPr>
          <a:spLocks noChangeShapeType="1"/>
        </xdr:cNvSpPr>
      </xdr:nvSpPr>
      <xdr:spPr bwMode="auto">
        <a:xfrm flipH="1">
          <a:off x="1343025" y="74104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AW217"/>
  <sheetViews>
    <sheetView tabSelected="1" topLeftCell="A40" zoomScaleNormal="100" zoomScaleSheetLayoutView="100" workbookViewId="0">
      <selection activeCell="AR81" sqref="AR81"/>
    </sheetView>
  </sheetViews>
  <sheetFormatPr defaultRowHeight="13.5" x14ac:dyDescent="0.25"/>
  <cols>
    <col min="1" max="1" width="1.140625" style="5" customWidth="1"/>
    <col min="2" max="2" width="2.5703125" style="5" customWidth="1"/>
    <col min="3" max="3" width="2.7109375" style="5" customWidth="1"/>
    <col min="4" max="4" width="4.7109375" style="5" customWidth="1"/>
    <col min="5" max="10" width="3.28515625" style="5" customWidth="1"/>
    <col min="11" max="11" width="4.7109375" style="5" customWidth="1"/>
    <col min="12" max="12" width="4.28515625" style="5" customWidth="1"/>
    <col min="13" max="13" width="2.7109375" style="5" customWidth="1"/>
    <col min="14" max="16" width="3.28515625" style="5" customWidth="1"/>
    <col min="17" max="17" width="1.85546875" style="5" customWidth="1"/>
    <col min="18" max="19" width="2.85546875" style="5" customWidth="1"/>
    <col min="20" max="21" width="1.42578125" style="5" customWidth="1"/>
    <col min="22" max="23" width="2.85546875" style="5" customWidth="1"/>
    <col min="24" max="24" width="2.28515625" style="5" customWidth="1"/>
    <col min="25" max="26" width="1.42578125" style="5" customWidth="1"/>
    <col min="27" max="28" width="2.85546875" style="5" customWidth="1"/>
    <col min="29" max="29" width="3.28515625" style="5" customWidth="1"/>
    <col min="30" max="30" width="3.7109375" style="5" customWidth="1"/>
    <col min="31" max="31" width="2.85546875" style="5" customWidth="1"/>
    <col min="32" max="32" width="3.7109375" style="5" customWidth="1"/>
    <col min="33" max="34" width="2.85546875" style="5" customWidth="1"/>
    <col min="35" max="35" width="2.7109375" style="5" customWidth="1"/>
    <col min="36" max="36" width="4.5703125" style="5" customWidth="1"/>
    <col min="37" max="37" width="2.85546875" style="5" customWidth="1"/>
    <col min="38" max="38" width="2.28515625" style="5" customWidth="1"/>
    <col min="39" max="40" width="2.7109375" style="5" customWidth="1"/>
    <col min="41" max="41" width="2.140625" style="5" customWidth="1"/>
    <col min="42" max="42" width="9.140625" style="3"/>
    <col min="43" max="49" width="9.140625" style="4"/>
    <col min="50" max="16384" width="9.140625" style="5"/>
  </cols>
  <sheetData>
    <row r="1" spans="1:41" ht="3" customHeigh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7.100000000000001" customHeight="1" x14ac:dyDescent="0.25">
      <c r="A2" s="1"/>
      <c r="B2" s="1"/>
      <c r="C2" s="2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23"/>
      <c r="AN2" s="124"/>
      <c r="AO2" s="1"/>
    </row>
    <row r="3" spans="1:41" ht="1.5" customHeight="1" x14ac:dyDescent="0.25">
      <c r="A3" s="1"/>
      <c r="B3" s="1"/>
      <c r="C3" s="2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6"/>
      <c r="AO3" s="1"/>
    </row>
    <row r="4" spans="1:41" ht="17.100000000000001" customHeight="1" x14ac:dyDescent="0.25">
      <c r="A4" s="1"/>
      <c r="B4" s="1"/>
      <c r="C4" s="1"/>
      <c r="D4" s="7"/>
      <c r="E4" s="8"/>
      <c r="F4" s="9"/>
      <c r="G4" s="9"/>
      <c r="H4" s="9"/>
      <c r="I4" s="9"/>
      <c r="J4" s="9"/>
      <c r="K4" s="125" t="s">
        <v>225</v>
      </c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9"/>
      <c r="AI4" s="9"/>
      <c r="AJ4" s="9"/>
      <c r="AK4" s="9"/>
      <c r="AL4" s="9"/>
      <c r="AM4" s="9"/>
      <c r="AN4" s="6"/>
      <c r="AO4" s="1"/>
    </row>
    <row r="5" spans="1:41" ht="4.5" hidden="1" customHeight="1" x14ac:dyDescent="0.25">
      <c r="A5" s="1"/>
      <c r="B5" s="1"/>
      <c r="C5" s="1"/>
      <c r="D5" s="11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4"/>
      <c r="AO5" s="1"/>
    </row>
    <row r="6" spans="1:41" ht="45.75" customHeight="1" x14ac:dyDescent="0.25">
      <c r="A6" s="1"/>
      <c r="B6" s="1"/>
      <c r="C6" s="2"/>
      <c r="D6" s="11"/>
      <c r="E6" s="13"/>
      <c r="F6" s="13"/>
      <c r="G6" s="126" t="s">
        <v>210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3"/>
      <c r="AN6" s="14"/>
      <c r="AO6" s="1"/>
    </row>
    <row r="7" spans="1:41" ht="5.0999999999999996" customHeight="1" x14ac:dyDescent="0.25">
      <c r="A7" s="1"/>
      <c r="B7" s="1"/>
      <c r="C7" s="2"/>
      <c r="D7" s="11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"/>
    </row>
    <row r="8" spans="1:41" ht="15" x14ac:dyDescent="0.25">
      <c r="A8" s="1"/>
      <c r="B8" s="1"/>
      <c r="C8" s="2"/>
      <c r="D8" s="11"/>
      <c r="E8" s="13"/>
      <c r="F8" s="13"/>
      <c r="G8" s="13"/>
      <c r="H8" s="127" t="s">
        <v>108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5"/>
      <c r="AN8" s="33"/>
      <c r="AO8" s="1"/>
    </row>
    <row r="9" spans="1:41" ht="14.25" customHeight="1" x14ac:dyDescent="0.25">
      <c r="A9" s="1"/>
      <c r="B9" s="1"/>
      <c r="C9" s="2"/>
      <c r="D9" s="11"/>
      <c r="E9" s="13"/>
      <c r="F9" s="15"/>
      <c r="G9" s="127" t="s">
        <v>35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3"/>
      <c r="AN9" s="34"/>
      <c r="AO9" s="1"/>
    </row>
    <row r="10" spans="1:41" ht="0.75" customHeight="1" x14ac:dyDescent="0.25">
      <c r="A10" s="1"/>
      <c r="B10" s="1"/>
      <c r="C10" s="2"/>
      <c r="D10" s="11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34"/>
      <c r="AO10" s="1"/>
    </row>
    <row r="11" spans="1:41" ht="17.25" customHeight="1" x14ac:dyDescent="0.25">
      <c r="A11" s="1"/>
      <c r="B11" s="1"/>
      <c r="C11" s="2"/>
      <c r="D11" s="11"/>
      <c r="E11" s="16"/>
      <c r="F11" s="16"/>
      <c r="G11" s="16"/>
      <c r="H11" s="129" t="s">
        <v>177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6"/>
      <c r="AN11" s="34"/>
      <c r="AO11" s="1"/>
    </row>
    <row r="12" spans="1:41" ht="15" x14ac:dyDescent="0.25">
      <c r="A12" s="1"/>
      <c r="B12" s="1"/>
      <c r="C12" s="2"/>
      <c r="D12" s="11"/>
      <c r="E12" s="13"/>
      <c r="F12" s="13"/>
      <c r="G12" s="128" t="s">
        <v>136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3"/>
      <c r="AN12" s="35"/>
      <c r="AO12" s="1"/>
    </row>
    <row r="13" spans="1:41" ht="15" x14ac:dyDescent="0.25">
      <c r="A13" s="1"/>
      <c r="B13" s="1"/>
      <c r="C13" s="2"/>
      <c r="D13" s="11"/>
      <c r="E13" s="13"/>
      <c r="F13" s="13"/>
      <c r="G13" s="128" t="s">
        <v>137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3"/>
      <c r="AN13" s="34"/>
      <c r="AO13" s="1"/>
    </row>
    <row r="14" spans="1:41" ht="5.0999999999999996" customHeight="1" x14ac:dyDescent="0.25">
      <c r="A14" s="1"/>
      <c r="B14" s="1"/>
      <c r="C14" s="2"/>
      <c r="D14" s="11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35"/>
      <c r="AO14" s="1"/>
    </row>
    <row r="15" spans="1:41" ht="14.25" customHeight="1" x14ac:dyDescent="0.25">
      <c r="A15" s="1"/>
      <c r="B15" s="1"/>
      <c r="C15" s="2"/>
      <c r="D15" s="11"/>
      <c r="E15" s="12"/>
      <c r="F15" s="12"/>
      <c r="G15" s="127" t="s">
        <v>140</v>
      </c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3"/>
      <c r="AN15" s="35"/>
      <c r="AO15" s="1"/>
    </row>
    <row r="16" spans="1:41" ht="0.75" customHeight="1" x14ac:dyDescent="0.25">
      <c r="A16" s="1"/>
      <c r="B16" s="1"/>
      <c r="C16" s="2"/>
      <c r="D16" s="11"/>
      <c r="E16" s="12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35"/>
      <c r="AO16" s="1"/>
    </row>
    <row r="17" spans="1:41" ht="17.25" customHeight="1" x14ac:dyDescent="0.25">
      <c r="A17" s="1"/>
      <c r="B17" s="1"/>
      <c r="C17" s="2"/>
      <c r="D17" s="11"/>
      <c r="E17" s="12"/>
      <c r="F17" s="10"/>
      <c r="G17" s="16"/>
      <c r="H17" s="129" t="s">
        <v>178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6"/>
      <c r="AN17" s="35"/>
      <c r="AO17" s="1"/>
    </row>
    <row r="18" spans="1:41" ht="15" x14ac:dyDescent="0.25">
      <c r="A18" s="1"/>
      <c r="B18" s="1"/>
      <c r="C18" s="2"/>
      <c r="D18" s="11"/>
      <c r="E18" s="12"/>
      <c r="F18" s="10"/>
      <c r="G18" s="130" t="s">
        <v>125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6"/>
      <c r="AN18" s="33"/>
      <c r="AO18" s="1"/>
    </row>
    <row r="19" spans="1:41" ht="15" x14ac:dyDescent="0.25">
      <c r="A19" s="1"/>
      <c r="B19" s="1"/>
      <c r="C19" s="2"/>
      <c r="D19" s="11"/>
      <c r="E19" s="13"/>
      <c r="F19" s="10"/>
      <c r="G19" s="130" t="s">
        <v>126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6"/>
      <c r="AN19" s="34"/>
      <c r="AO19" s="1"/>
    </row>
    <row r="20" spans="1:41" ht="15" x14ac:dyDescent="0.25">
      <c r="A20" s="1"/>
      <c r="B20" s="1"/>
      <c r="C20" s="2"/>
      <c r="D20" s="11"/>
      <c r="E20" s="13"/>
      <c r="F20" s="18"/>
      <c r="G20" s="130" t="s">
        <v>127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6"/>
      <c r="AN20" s="34"/>
      <c r="AO20" s="1"/>
    </row>
    <row r="21" spans="1:41" ht="15" x14ac:dyDescent="0.25">
      <c r="A21" s="1"/>
      <c r="B21" s="1"/>
      <c r="C21" s="2"/>
      <c r="D21" s="11"/>
      <c r="E21" s="13"/>
      <c r="F21" s="18"/>
      <c r="G21" s="130" t="s">
        <v>128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6"/>
      <c r="AN21" s="34"/>
      <c r="AO21" s="1"/>
    </row>
    <row r="22" spans="1:41" ht="5.0999999999999996" customHeight="1" x14ac:dyDescent="0.25">
      <c r="A22" s="1"/>
      <c r="B22" s="1"/>
      <c r="C22" s="2"/>
      <c r="D22" s="1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36"/>
      <c r="AK22" s="36"/>
      <c r="AL22" s="36"/>
      <c r="AM22" s="36"/>
      <c r="AN22" s="35"/>
      <c r="AO22" s="1"/>
    </row>
    <row r="23" spans="1:41" ht="14.1" customHeight="1" x14ac:dyDescent="0.25">
      <c r="A23" s="1"/>
      <c r="B23" s="1"/>
      <c r="C23" s="2"/>
      <c r="D23" s="11"/>
      <c r="E23" s="13"/>
      <c r="F23" s="15"/>
      <c r="G23" s="127" t="s">
        <v>129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3"/>
      <c r="AN23" s="34"/>
      <c r="AO23" s="1"/>
    </row>
    <row r="24" spans="1:41" ht="3" customHeight="1" x14ac:dyDescent="0.25">
      <c r="A24" s="1"/>
      <c r="B24" s="1"/>
      <c r="C24" s="2"/>
      <c r="D24" s="11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34"/>
      <c r="AO24" s="1"/>
    </row>
    <row r="25" spans="1:41" ht="15" customHeight="1" x14ac:dyDescent="0.25">
      <c r="A25" s="1"/>
      <c r="B25" s="1"/>
      <c r="C25" s="2"/>
      <c r="D25" s="11"/>
      <c r="E25" s="16"/>
      <c r="F25" s="16"/>
      <c r="G25" s="16"/>
      <c r="H25" s="129" t="s">
        <v>215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6"/>
      <c r="AL25" s="16"/>
      <c r="AM25" s="16"/>
      <c r="AN25" s="34"/>
      <c r="AO25" s="1"/>
    </row>
    <row r="26" spans="1:41" ht="16.5" x14ac:dyDescent="0.25">
      <c r="A26" s="1"/>
      <c r="B26" s="1"/>
      <c r="C26" s="2"/>
      <c r="D26" s="11"/>
      <c r="E26" s="13"/>
      <c r="F26" s="13"/>
      <c r="G26" s="128" t="s">
        <v>179</v>
      </c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3"/>
      <c r="AN26" s="35"/>
      <c r="AO26" s="1"/>
    </row>
    <row r="27" spans="1:41" ht="15" x14ac:dyDescent="0.25">
      <c r="A27" s="1"/>
      <c r="B27" s="1"/>
      <c r="C27" s="2"/>
      <c r="D27" s="11"/>
      <c r="E27" s="13"/>
      <c r="F27" s="13"/>
      <c r="G27" s="128" t="s">
        <v>154</v>
      </c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3"/>
      <c r="AN27" s="34"/>
      <c r="AO27" s="1"/>
    </row>
    <row r="28" spans="1:41" ht="15" x14ac:dyDescent="0.25">
      <c r="A28" s="1"/>
      <c r="B28" s="1"/>
      <c r="C28" s="2"/>
      <c r="D28" s="11"/>
      <c r="E28" s="16"/>
      <c r="F28" s="16"/>
      <c r="G28" s="130" t="s">
        <v>214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6"/>
      <c r="AN28" s="35"/>
      <c r="AO28" s="1"/>
    </row>
    <row r="29" spans="1:41" ht="5.0999999999999996" customHeight="1" x14ac:dyDescent="0.25">
      <c r="A29" s="1"/>
      <c r="B29" s="1"/>
      <c r="C29" s="2"/>
      <c r="D29" s="11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35"/>
      <c r="AO29" s="1"/>
    </row>
    <row r="30" spans="1:41" ht="14.1" customHeight="1" x14ac:dyDescent="0.25">
      <c r="A30" s="1"/>
      <c r="B30" s="1"/>
      <c r="C30" s="2"/>
      <c r="D30" s="11"/>
      <c r="E30" s="12"/>
      <c r="F30" s="12"/>
      <c r="G30" s="127" t="s">
        <v>155</v>
      </c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3"/>
      <c r="AN30" s="35"/>
      <c r="AO30" s="1"/>
    </row>
    <row r="31" spans="1:41" ht="1.5" customHeight="1" x14ac:dyDescent="0.25">
      <c r="A31" s="1"/>
      <c r="B31" s="1"/>
      <c r="C31" s="2"/>
      <c r="D31" s="11"/>
      <c r="E31" s="12"/>
      <c r="F31" s="10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35"/>
      <c r="AO31" s="1"/>
    </row>
    <row r="32" spans="1:41" ht="16.5" customHeight="1" x14ac:dyDescent="0.25">
      <c r="A32" s="1"/>
      <c r="B32" s="1"/>
      <c r="C32" s="2"/>
      <c r="D32" s="11"/>
      <c r="E32" s="12"/>
      <c r="F32" s="10"/>
      <c r="G32" s="16"/>
      <c r="H32" s="129" t="s">
        <v>211</v>
      </c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6"/>
      <c r="AL32" s="16"/>
      <c r="AM32" s="16"/>
      <c r="AN32" s="33"/>
      <c r="AO32" s="1"/>
    </row>
    <row r="33" spans="1:41" ht="15" x14ac:dyDescent="0.25">
      <c r="A33" s="1"/>
      <c r="B33" s="1"/>
      <c r="C33" s="2"/>
      <c r="D33" s="11"/>
      <c r="E33" s="13"/>
      <c r="F33" s="10"/>
      <c r="G33" s="130" t="s">
        <v>152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6"/>
      <c r="AN33" s="34"/>
      <c r="AO33" s="1"/>
    </row>
    <row r="34" spans="1:41" ht="5.0999999999999996" customHeight="1" x14ac:dyDescent="0.25">
      <c r="A34" s="1"/>
      <c r="B34" s="1"/>
      <c r="C34" s="2"/>
      <c r="D34" s="11"/>
      <c r="E34" s="13"/>
      <c r="F34" s="18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34"/>
      <c r="AO34" s="1"/>
    </row>
    <row r="35" spans="1:41" ht="14.1" customHeight="1" x14ac:dyDescent="0.25">
      <c r="A35" s="1"/>
      <c r="B35" s="1"/>
      <c r="C35" s="2"/>
      <c r="D35" s="11"/>
      <c r="E35" s="13"/>
      <c r="F35" s="18"/>
      <c r="G35" s="126" t="s">
        <v>153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6"/>
      <c r="AN35" s="34"/>
      <c r="AO35" s="1"/>
    </row>
    <row r="36" spans="1:41" ht="3" customHeight="1" x14ac:dyDescent="0.25">
      <c r="A36" s="1"/>
      <c r="B36" s="1"/>
      <c r="C36" s="2"/>
      <c r="D36" s="1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36"/>
      <c r="AK36" s="36"/>
      <c r="AL36" s="36"/>
      <c r="AM36" s="36"/>
      <c r="AN36" s="35"/>
      <c r="AO36" s="1"/>
    </row>
    <row r="37" spans="1:41" ht="15" customHeight="1" x14ac:dyDescent="0.25">
      <c r="A37" s="1"/>
      <c r="B37" s="1"/>
      <c r="C37" s="2"/>
      <c r="D37" s="11"/>
      <c r="E37" s="13"/>
      <c r="F37" s="13"/>
      <c r="G37" s="13"/>
      <c r="H37" s="131" t="s">
        <v>180</v>
      </c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36"/>
      <c r="AM37" s="36"/>
      <c r="AN37" s="35"/>
      <c r="AO37" s="1"/>
    </row>
    <row r="38" spans="1:41" ht="14.1" customHeight="1" x14ac:dyDescent="0.25">
      <c r="A38" s="1"/>
      <c r="B38" s="1"/>
      <c r="C38" s="2"/>
      <c r="D38" s="11"/>
      <c r="E38" s="13"/>
      <c r="F38" s="13"/>
      <c r="G38" s="128" t="s">
        <v>181</v>
      </c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36"/>
      <c r="AN38" s="35"/>
      <c r="AO38" s="1"/>
    </row>
    <row r="39" spans="1:41" ht="14.1" customHeight="1" x14ac:dyDescent="0.25">
      <c r="A39" s="1"/>
      <c r="B39" s="1"/>
      <c r="C39" s="2"/>
      <c r="D39" s="11"/>
      <c r="E39" s="13"/>
      <c r="F39" s="20"/>
      <c r="G39" s="130" t="s">
        <v>212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20"/>
      <c r="AN39" s="34"/>
      <c r="AO39" s="1"/>
    </row>
    <row r="40" spans="1:41" ht="17.25" customHeight="1" x14ac:dyDescent="0.25">
      <c r="A40" s="1"/>
      <c r="B40" s="1"/>
      <c r="C40" s="2"/>
      <c r="D40" s="11"/>
      <c r="E40" s="13"/>
      <c r="F40" s="18"/>
      <c r="G40" s="134" t="s">
        <v>213</v>
      </c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21"/>
      <c r="AN40" s="35"/>
      <c r="AO40" s="1"/>
    </row>
    <row r="41" spans="1:41" ht="5.0999999999999996" customHeight="1" x14ac:dyDescent="0.25">
      <c r="A41" s="1"/>
      <c r="B41" s="1"/>
      <c r="C41" s="2"/>
      <c r="D41" s="11"/>
      <c r="E41" s="13"/>
      <c r="F41" s="18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35"/>
      <c r="AO41" s="1"/>
    </row>
    <row r="42" spans="1:41" ht="15" x14ac:dyDescent="0.25">
      <c r="A42" s="1"/>
      <c r="B42" s="1"/>
      <c r="C42" s="2"/>
      <c r="D42" s="11"/>
      <c r="E42" s="13"/>
      <c r="F42" s="18"/>
      <c r="G42" s="135" t="s">
        <v>149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21"/>
      <c r="AN42" s="35"/>
      <c r="AO42" s="1"/>
    </row>
    <row r="43" spans="1:41" ht="3" customHeight="1" x14ac:dyDescent="0.25">
      <c r="A43" s="1"/>
      <c r="B43" s="1"/>
      <c r="C43" s="2"/>
      <c r="D43" s="1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36"/>
      <c r="AK43" s="36"/>
      <c r="AL43" s="36"/>
      <c r="AM43" s="36"/>
      <c r="AN43" s="35"/>
      <c r="AO43" s="1"/>
    </row>
    <row r="44" spans="1:41" ht="15" customHeight="1" x14ac:dyDescent="0.25">
      <c r="A44" s="1"/>
      <c r="B44" s="1"/>
      <c r="C44" s="2"/>
      <c r="D44" s="11"/>
      <c r="E44" s="13"/>
      <c r="F44" s="20"/>
      <c r="G44" s="20"/>
      <c r="H44" s="129" t="s">
        <v>150</v>
      </c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20"/>
      <c r="AL44" s="20"/>
      <c r="AM44" s="20"/>
      <c r="AN44" s="34"/>
      <c r="AO44" s="1"/>
    </row>
    <row r="45" spans="1:41" ht="5.0999999999999996" customHeight="1" x14ac:dyDescent="0.25">
      <c r="A45" s="1"/>
      <c r="B45" s="1"/>
      <c r="C45" s="2"/>
      <c r="D45" s="11"/>
      <c r="E45" s="13"/>
      <c r="F45" s="1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35"/>
      <c r="AO45" s="1"/>
    </row>
    <row r="46" spans="1:41" ht="12.95" customHeight="1" x14ac:dyDescent="0.25">
      <c r="A46" s="1"/>
      <c r="B46" s="1"/>
      <c r="C46" s="2"/>
      <c r="D46" s="11"/>
      <c r="E46" s="13"/>
      <c r="F46" s="18"/>
      <c r="G46" s="146" t="s">
        <v>227</v>
      </c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21"/>
      <c r="AM46" s="21"/>
      <c r="AN46" s="17"/>
      <c r="AO46" s="1"/>
    </row>
    <row r="47" spans="1:41" ht="8.1" customHeight="1" x14ac:dyDescent="0.25">
      <c r="A47" s="1"/>
      <c r="B47" s="1"/>
      <c r="C47" s="2"/>
      <c r="D47" s="11"/>
      <c r="E47" s="13"/>
      <c r="F47" s="22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22"/>
      <c r="AM47" s="16"/>
      <c r="AN47" s="17"/>
      <c r="AO47" s="1"/>
    </row>
    <row r="48" spans="1:41" ht="8.1" customHeight="1" x14ac:dyDescent="0.25">
      <c r="A48" s="1"/>
      <c r="B48" s="1"/>
      <c r="C48" s="2"/>
      <c r="D48" s="11"/>
      <c r="E48" s="13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16"/>
      <c r="AN48" s="17"/>
      <c r="AO48" s="1"/>
    </row>
    <row r="49" spans="1:41" ht="8.1" customHeight="1" x14ac:dyDescent="0.25">
      <c r="A49" s="1"/>
      <c r="B49" s="1"/>
      <c r="C49" s="2"/>
      <c r="D49" s="11"/>
      <c r="E49" s="107"/>
      <c r="F49" s="23"/>
      <c r="G49" s="126" t="s">
        <v>226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21"/>
      <c r="T49" s="21"/>
      <c r="U49" s="21"/>
      <c r="V49" s="21"/>
      <c r="W49" s="21"/>
      <c r="X49" s="21"/>
      <c r="Y49" s="21"/>
      <c r="Z49" s="21"/>
      <c r="AA49" s="21"/>
      <c r="AB49" s="136" t="str">
        <f>"Направление потока теплоносителя по трубопроводам Т2, Т4"</f>
        <v>Направление потока теплоносителя по трубопроводам Т2, Т4</v>
      </c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7"/>
      <c r="AO49" s="1"/>
    </row>
    <row r="50" spans="1:41" ht="8.1" customHeight="1" x14ac:dyDescent="0.25">
      <c r="A50" s="1"/>
      <c r="B50" s="1"/>
      <c r="C50" s="2"/>
      <c r="D50" s="11"/>
      <c r="E50" s="13"/>
      <c r="F50" s="22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21"/>
      <c r="T50" s="21"/>
      <c r="U50" s="21"/>
      <c r="V50" s="21"/>
      <c r="W50" s="21"/>
      <c r="X50" s="21"/>
      <c r="Y50" s="21"/>
      <c r="Z50" s="21"/>
      <c r="AA50" s="21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7"/>
      <c r="AO50" s="1"/>
    </row>
    <row r="51" spans="1:41" ht="8.1" customHeight="1" x14ac:dyDescent="0.25">
      <c r="A51" s="1"/>
      <c r="B51" s="1"/>
      <c r="C51" s="2"/>
      <c r="D51" s="11"/>
      <c r="E51" s="13"/>
      <c r="F51" s="22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21"/>
      <c r="T51" s="21"/>
      <c r="U51" s="21"/>
      <c r="V51" s="21"/>
      <c r="W51" s="21"/>
      <c r="X51" s="21"/>
      <c r="Y51" s="21"/>
      <c r="Z51" s="21"/>
      <c r="AA51" s="21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7"/>
      <c r="AO51" s="1"/>
    </row>
    <row r="52" spans="1:41" ht="8.1" customHeight="1" x14ac:dyDescent="0.25">
      <c r="A52" s="1"/>
      <c r="B52" s="1"/>
      <c r="C52" s="2"/>
      <c r="D52" s="11"/>
      <c r="E52" s="13"/>
      <c r="F52" s="22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21"/>
      <c r="T52" s="21"/>
      <c r="U52" s="21"/>
      <c r="V52" s="21"/>
      <c r="W52" s="21"/>
      <c r="X52" s="21"/>
      <c r="Y52" s="21"/>
      <c r="Z52" s="21"/>
      <c r="AA52" s="21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7"/>
      <c r="AO52" s="1"/>
    </row>
    <row r="53" spans="1:41" ht="8.1" customHeight="1" thickBot="1" x14ac:dyDescent="0.3">
      <c r="A53" s="1"/>
      <c r="B53" s="1"/>
      <c r="C53" s="2"/>
      <c r="D53" s="11"/>
      <c r="E53" s="13"/>
      <c r="F53" s="22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137"/>
      <c r="AL53" s="137"/>
      <c r="AM53" s="16"/>
      <c r="AN53" s="17"/>
      <c r="AO53" s="1"/>
    </row>
    <row r="54" spans="1:41" ht="8.1" customHeight="1" x14ac:dyDescent="0.25">
      <c r="A54" s="1"/>
      <c r="B54" s="1"/>
      <c r="C54" s="2"/>
      <c r="D54" s="11"/>
      <c r="E54" s="13"/>
      <c r="F54" s="22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138"/>
      <c r="W54" s="139"/>
      <c r="X54" s="140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16"/>
      <c r="AN54" s="17"/>
      <c r="AO54" s="1"/>
    </row>
    <row r="55" spans="1:41" ht="8.1" customHeight="1" thickBot="1" x14ac:dyDescent="0.3">
      <c r="A55" s="1"/>
      <c r="B55" s="1"/>
      <c r="C55" s="2"/>
      <c r="D55" s="11"/>
      <c r="E55" s="13"/>
      <c r="F55" s="22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141"/>
      <c r="W55" s="142"/>
      <c r="X55" s="143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16"/>
      <c r="AN55" s="17"/>
      <c r="AO55" s="1"/>
    </row>
    <row r="56" spans="1:41" ht="8.1" customHeight="1" x14ac:dyDescent="0.25">
      <c r="A56" s="1"/>
      <c r="B56" s="1"/>
      <c r="C56" s="2"/>
      <c r="D56" s="11"/>
      <c r="E56" s="13"/>
      <c r="F56" s="22"/>
      <c r="G56" s="37"/>
      <c r="H56" s="38"/>
      <c r="I56" s="39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144"/>
      <c r="X56" s="21"/>
      <c r="Y56" s="21"/>
      <c r="Z56" s="21"/>
      <c r="AA56" s="21"/>
      <c r="AB56" s="21"/>
      <c r="AC56" s="21"/>
      <c r="AD56" s="21"/>
      <c r="AE56" s="40"/>
      <c r="AF56" s="40"/>
      <c r="AG56" s="40"/>
      <c r="AH56" s="40"/>
      <c r="AI56" s="40"/>
      <c r="AJ56" s="41"/>
      <c r="AK56" s="37"/>
      <c r="AL56" s="38"/>
      <c r="AM56" s="16"/>
      <c r="AN56" s="17"/>
      <c r="AO56" s="1"/>
    </row>
    <row r="57" spans="1:41" ht="8.1" customHeight="1" thickBot="1" x14ac:dyDescent="0.3">
      <c r="A57" s="1"/>
      <c r="B57" s="1"/>
      <c r="C57" s="2"/>
      <c r="D57" s="11"/>
      <c r="E57" s="13"/>
      <c r="F57" s="22"/>
      <c r="G57" s="42"/>
      <c r="H57" s="21"/>
      <c r="I57" s="43"/>
      <c r="J57" s="44"/>
      <c r="K57" s="45"/>
      <c r="L57" s="46"/>
      <c r="M57" s="47"/>
      <c r="N57" s="48"/>
      <c r="O57" s="49"/>
      <c r="P57" s="21"/>
      <c r="Q57" s="21"/>
      <c r="R57" s="21"/>
      <c r="S57" s="21"/>
      <c r="T57" s="50"/>
      <c r="U57" s="21"/>
      <c r="V57" s="21"/>
      <c r="W57" s="145"/>
      <c r="X57" s="21"/>
      <c r="Y57" s="21"/>
      <c r="Z57" s="50"/>
      <c r="AA57" s="21"/>
      <c r="AB57" s="21"/>
      <c r="AC57" s="21"/>
      <c r="AD57" s="51"/>
      <c r="AE57" s="52"/>
      <c r="AF57" s="53"/>
      <c r="AG57" s="44"/>
      <c r="AH57" s="21"/>
      <c r="AI57" s="21"/>
      <c r="AJ57" s="54"/>
      <c r="AK57" s="21"/>
      <c r="AL57" s="21"/>
      <c r="AM57" s="24"/>
      <c r="AN57" s="17"/>
      <c r="AO57" s="1"/>
    </row>
    <row r="58" spans="1:41" ht="8.1" customHeight="1" x14ac:dyDescent="0.25">
      <c r="A58" s="1"/>
      <c r="B58" s="1"/>
      <c r="C58" s="2"/>
      <c r="D58" s="11"/>
      <c r="E58" s="13"/>
      <c r="F58" s="22"/>
      <c r="G58" s="37"/>
      <c r="H58" s="38"/>
      <c r="I58" s="165" t="s">
        <v>189</v>
      </c>
      <c r="J58" s="24"/>
      <c r="K58" s="21"/>
      <c r="L58" s="55"/>
      <c r="M58" s="166" t="s">
        <v>188</v>
      </c>
      <c r="N58" s="56"/>
      <c r="O58" s="38"/>
      <c r="P58" s="57"/>
      <c r="Q58" s="40"/>
      <c r="R58" s="40"/>
      <c r="S58" s="58"/>
      <c r="T58" s="24"/>
      <c r="U58" s="138"/>
      <c r="V58" s="139"/>
      <c r="W58" s="139"/>
      <c r="X58" s="139"/>
      <c r="Y58" s="140"/>
      <c r="Z58" s="55"/>
      <c r="AA58" s="40"/>
      <c r="AB58" s="40"/>
      <c r="AC58" s="59"/>
      <c r="AD58" s="37"/>
      <c r="AE58" s="60"/>
      <c r="AF58" s="149" t="s">
        <v>191</v>
      </c>
      <c r="AG58" s="24"/>
      <c r="AH58" s="21"/>
      <c r="AI58" s="21"/>
      <c r="AJ58" s="150" t="s">
        <v>192</v>
      </c>
      <c r="AK58" s="37"/>
      <c r="AL58" s="38"/>
      <c r="AM58" s="16"/>
      <c r="AN58" s="17"/>
      <c r="AO58" s="1"/>
    </row>
    <row r="59" spans="1:41" ht="8.1" customHeight="1" x14ac:dyDescent="0.25">
      <c r="A59" s="1"/>
      <c r="B59" s="1"/>
      <c r="C59" s="2"/>
      <c r="D59" s="11"/>
      <c r="E59" s="13"/>
      <c r="F59" s="22"/>
      <c r="G59" s="132" t="s">
        <v>151</v>
      </c>
      <c r="H59" s="133"/>
      <c r="I59" s="165"/>
      <c r="J59" s="24"/>
      <c r="K59" s="131" t="s">
        <v>80</v>
      </c>
      <c r="L59" s="55"/>
      <c r="M59" s="166"/>
      <c r="N59" s="132" t="s">
        <v>81</v>
      </c>
      <c r="O59" s="133"/>
      <c r="P59" s="165" t="s">
        <v>187</v>
      </c>
      <c r="Q59" s="21"/>
      <c r="R59" s="151" t="s">
        <v>82</v>
      </c>
      <c r="S59" s="152"/>
      <c r="T59" s="24"/>
      <c r="U59" s="158"/>
      <c r="V59" s="159"/>
      <c r="W59" s="159"/>
      <c r="X59" s="159"/>
      <c r="Y59" s="160"/>
      <c r="Z59" s="55"/>
      <c r="AA59" s="155" t="s">
        <v>82</v>
      </c>
      <c r="AB59" s="152"/>
      <c r="AC59" s="150" t="s">
        <v>190</v>
      </c>
      <c r="AD59" s="132" t="s">
        <v>83</v>
      </c>
      <c r="AE59" s="133"/>
      <c r="AF59" s="149"/>
      <c r="AG59" s="157" t="s">
        <v>84</v>
      </c>
      <c r="AH59" s="131"/>
      <c r="AI59" s="21"/>
      <c r="AJ59" s="150"/>
      <c r="AK59" s="132" t="s">
        <v>85</v>
      </c>
      <c r="AL59" s="133"/>
      <c r="AM59" s="16"/>
      <c r="AN59" s="17"/>
      <c r="AO59" s="1"/>
    </row>
    <row r="60" spans="1:41" ht="8.1" customHeight="1" x14ac:dyDescent="0.25">
      <c r="A60" s="1"/>
      <c r="B60" s="1"/>
      <c r="C60" s="2"/>
      <c r="D60" s="11"/>
      <c r="E60" s="13"/>
      <c r="F60" s="22"/>
      <c r="G60" s="132"/>
      <c r="H60" s="133"/>
      <c r="I60" s="165"/>
      <c r="J60" s="24"/>
      <c r="K60" s="131"/>
      <c r="L60" s="55"/>
      <c r="M60" s="166"/>
      <c r="N60" s="132"/>
      <c r="O60" s="133"/>
      <c r="P60" s="165"/>
      <c r="Q60" s="40"/>
      <c r="R60" s="153"/>
      <c r="S60" s="154"/>
      <c r="T60" s="24"/>
      <c r="U60" s="158"/>
      <c r="V60" s="159"/>
      <c r="W60" s="159"/>
      <c r="X60" s="159"/>
      <c r="Y60" s="160"/>
      <c r="Z60" s="55"/>
      <c r="AA60" s="156"/>
      <c r="AB60" s="154"/>
      <c r="AC60" s="150"/>
      <c r="AD60" s="132"/>
      <c r="AE60" s="133"/>
      <c r="AF60" s="149"/>
      <c r="AG60" s="157"/>
      <c r="AH60" s="131"/>
      <c r="AI60" s="21"/>
      <c r="AJ60" s="150"/>
      <c r="AK60" s="132"/>
      <c r="AL60" s="133"/>
      <c r="AM60" s="16"/>
      <c r="AN60" s="17"/>
      <c r="AO60" s="1"/>
    </row>
    <row r="61" spans="1:41" ht="8.1" customHeight="1" thickBot="1" x14ac:dyDescent="0.3">
      <c r="A61" s="1"/>
      <c r="B61" s="1"/>
      <c r="C61" s="2"/>
      <c r="D61" s="11"/>
      <c r="E61" s="13"/>
      <c r="F61" s="22"/>
      <c r="G61" s="42"/>
      <c r="H61" s="62"/>
      <c r="I61" s="165"/>
      <c r="J61" s="24"/>
      <c r="K61" s="21"/>
      <c r="L61" s="55"/>
      <c r="M61" s="166"/>
      <c r="N61" s="63"/>
      <c r="O61" s="62"/>
      <c r="P61" s="59"/>
      <c r="Q61" s="21"/>
      <c r="R61" s="21"/>
      <c r="S61" s="21"/>
      <c r="T61" s="24"/>
      <c r="U61" s="141"/>
      <c r="V61" s="142"/>
      <c r="W61" s="142"/>
      <c r="X61" s="142"/>
      <c r="Y61" s="143"/>
      <c r="Z61" s="55"/>
      <c r="AA61" s="21"/>
      <c r="AB61" s="21"/>
      <c r="AC61" s="57"/>
      <c r="AD61" s="42"/>
      <c r="AE61" s="64"/>
      <c r="AF61" s="149"/>
      <c r="AG61" s="24"/>
      <c r="AH61" s="21"/>
      <c r="AI61" s="21"/>
      <c r="AJ61" s="150"/>
      <c r="AK61" s="42"/>
      <c r="AL61" s="62"/>
      <c r="AM61" s="21"/>
      <c r="AN61" s="17"/>
      <c r="AO61" s="1"/>
    </row>
    <row r="62" spans="1:41" ht="8.1" customHeight="1" x14ac:dyDescent="0.25">
      <c r="A62" s="1"/>
      <c r="B62" s="1"/>
      <c r="C62" s="2"/>
      <c r="D62" s="11"/>
      <c r="E62" s="13"/>
      <c r="F62" s="22"/>
      <c r="G62" s="37"/>
      <c r="H62" s="21"/>
      <c r="I62" s="65"/>
      <c r="J62" s="66"/>
      <c r="K62" s="40"/>
      <c r="L62" s="58"/>
      <c r="M62" s="67"/>
      <c r="N62" s="68"/>
      <c r="O62" s="69"/>
      <c r="P62" s="21"/>
      <c r="Q62" s="24"/>
      <c r="R62" s="21"/>
      <c r="S62" s="21"/>
      <c r="T62" s="70"/>
      <c r="U62" s="21"/>
      <c r="V62" s="21"/>
      <c r="W62" s="21"/>
      <c r="X62" s="21"/>
      <c r="Y62" s="21"/>
      <c r="Z62" s="70"/>
      <c r="AA62" s="21"/>
      <c r="AB62" s="55"/>
      <c r="AC62" s="21"/>
      <c r="AD62" s="71"/>
      <c r="AE62" s="72"/>
      <c r="AF62" s="73"/>
      <c r="AG62" s="66"/>
      <c r="AH62" s="40"/>
      <c r="AI62" s="40"/>
      <c r="AJ62" s="74"/>
      <c r="AK62" s="21"/>
      <c r="AL62" s="38"/>
      <c r="AM62" s="21"/>
      <c r="AN62" s="17"/>
      <c r="AO62" s="1"/>
    </row>
    <row r="63" spans="1:41" ht="8.1" customHeight="1" x14ac:dyDescent="0.25">
      <c r="A63" s="1"/>
      <c r="B63" s="1"/>
      <c r="C63" s="2"/>
      <c r="D63" s="11"/>
      <c r="E63" s="13"/>
      <c r="F63" s="22"/>
      <c r="G63" s="42"/>
      <c r="H63" s="62"/>
      <c r="I63" s="75"/>
      <c r="J63" s="21"/>
      <c r="K63" s="21"/>
      <c r="L63" s="21"/>
      <c r="M63" s="21"/>
      <c r="N63" s="21"/>
      <c r="O63" s="21"/>
      <c r="P63" s="76"/>
      <c r="Q63" s="24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55"/>
      <c r="AC63" s="21"/>
      <c r="AD63" s="24"/>
      <c r="AE63" s="21"/>
      <c r="AF63" s="21"/>
      <c r="AG63" s="21"/>
      <c r="AH63" s="21"/>
      <c r="AI63" s="21"/>
      <c r="AJ63" s="77"/>
      <c r="AK63" s="42"/>
      <c r="AL63" s="62"/>
      <c r="AM63" s="21"/>
      <c r="AN63" s="17"/>
      <c r="AO63" s="1"/>
    </row>
    <row r="64" spans="1:41" ht="8.1" customHeight="1" x14ac:dyDescent="0.25">
      <c r="A64" s="1"/>
      <c r="B64" s="1"/>
      <c r="C64" s="2"/>
      <c r="D64" s="11"/>
      <c r="E64" s="13"/>
      <c r="F64" s="22"/>
      <c r="G64" s="21"/>
      <c r="H64" s="21"/>
      <c r="I64" s="21"/>
      <c r="J64" s="24"/>
      <c r="K64" s="21"/>
      <c r="L64" s="21"/>
      <c r="M64" s="21"/>
      <c r="N64" s="24"/>
      <c r="O64" s="21"/>
      <c r="P64" s="76"/>
      <c r="Q64" s="24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55"/>
      <c r="AC64" s="21"/>
      <c r="AD64" s="24"/>
      <c r="AE64" s="21"/>
      <c r="AF64" s="24"/>
      <c r="AG64" s="21"/>
      <c r="AH64" s="21"/>
      <c r="AI64" s="55"/>
      <c r="AJ64" s="21"/>
      <c r="AK64" s="21"/>
      <c r="AL64" s="21"/>
      <c r="AM64" s="21"/>
      <c r="AN64" s="17"/>
      <c r="AO64" s="1"/>
    </row>
    <row r="65" spans="1:41" ht="8.1" customHeight="1" x14ac:dyDescent="0.25">
      <c r="A65" s="1"/>
      <c r="B65" s="1"/>
      <c r="C65" s="2"/>
      <c r="D65" s="11"/>
      <c r="E65" s="13"/>
      <c r="F65" s="22"/>
      <c r="G65" s="21"/>
      <c r="H65" s="21"/>
      <c r="I65" s="21"/>
      <c r="J65" s="24"/>
      <c r="K65" s="21"/>
      <c r="L65" s="21"/>
      <c r="M65" s="21"/>
      <c r="N65" s="147" t="s">
        <v>86</v>
      </c>
      <c r="O65" s="148"/>
      <c r="P65" s="76"/>
      <c r="Q65" s="24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55"/>
      <c r="AC65" s="21"/>
      <c r="AD65" s="147" t="s">
        <v>87</v>
      </c>
      <c r="AE65" s="148"/>
      <c r="AF65" s="24"/>
      <c r="AG65" s="21"/>
      <c r="AH65" s="21"/>
      <c r="AI65" s="55"/>
      <c r="AJ65" s="21"/>
      <c r="AK65" s="21"/>
      <c r="AL65" s="21"/>
      <c r="AM65" s="21"/>
      <c r="AN65" s="17"/>
      <c r="AO65" s="1"/>
    </row>
    <row r="66" spans="1:41" ht="8.1" customHeight="1" x14ac:dyDescent="0.25">
      <c r="A66" s="1"/>
      <c r="B66" s="1"/>
      <c r="C66" s="2"/>
      <c r="D66" s="11"/>
      <c r="E66" s="13"/>
      <c r="F66" s="22"/>
      <c r="G66" s="21"/>
      <c r="H66" s="21"/>
      <c r="I66" s="21"/>
      <c r="J66" s="24"/>
      <c r="K66" s="21"/>
      <c r="L66" s="21"/>
      <c r="M66" s="21"/>
      <c r="N66" s="147"/>
      <c r="O66" s="148"/>
      <c r="P66" s="76"/>
      <c r="Q66" s="24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55"/>
      <c r="AC66" s="21"/>
      <c r="AD66" s="147"/>
      <c r="AE66" s="148"/>
      <c r="AF66" s="24"/>
      <c r="AG66" s="21"/>
      <c r="AH66" s="21"/>
      <c r="AI66" s="55"/>
      <c r="AJ66" s="21"/>
      <c r="AK66" s="21"/>
      <c r="AL66" s="21"/>
      <c r="AM66" s="21"/>
      <c r="AN66" s="17"/>
      <c r="AO66" s="1"/>
    </row>
    <row r="67" spans="1:41" ht="8.1" customHeight="1" x14ac:dyDescent="0.25">
      <c r="A67" s="1"/>
      <c r="B67" s="1"/>
      <c r="C67" s="2"/>
      <c r="D67" s="11"/>
      <c r="E67" s="13"/>
      <c r="F67" s="22"/>
      <c r="G67" s="21"/>
      <c r="H67" s="21"/>
      <c r="I67" s="21"/>
      <c r="J67" s="24"/>
      <c r="K67" s="21"/>
      <c r="L67" s="159" t="s">
        <v>88</v>
      </c>
      <c r="M67" s="21"/>
      <c r="N67" s="55"/>
      <c r="O67" s="21"/>
      <c r="P67" s="21"/>
      <c r="Q67" s="24"/>
      <c r="R67" s="21"/>
      <c r="S67" s="21"/>
      <c r="T67" s="21"/>
      <c r="U67" s="21"/>
      <c r="V67" s="159" t="s">
        <v>89</v>
      </c>
      <c r="W67" s="159"/>
      <c r="X67" s="159"/>
      <c r="Y67" s="21"/>
      <c r="Z67" s="21"/>
      <c r="AA67" s="21"/>
      <c r="AB67" s="55"/>
      <c r="AC67" s="21"/>
      <c r="AD67" s="21"/>
      <c r="AE67" s="24"/>
      <c r="AF67" s="21"/>
      <c r="AG67" s="159" t="s">
        <v>90</v>
      </c>
      <c r="AH67" s="21"/>
      <c r="AI67" s="55"/>
      <c r="AJ67" s="21"/>
      <c r="AK67" s="21"/>
      <c r="AL67" s="21"/>
      <c r="AM67" s="21"/>
      <c r="AN67" s="17"/>
      <c r="AO67" s="1"/>
    </row>
    <row r="68" spans="1:41" ht="8.1" customHeight="1" x14ac:dyDescent="0.25">
      <c r="A68" s="1"/>
      <c r="B68" s="1"/>
      <c r="C68" s="2"/>
      <c r="D68" s="11"/>
      <c r="E68" s="13"/>
      <c r="F68" s="22"/>
      <c r="G68" s="21"/>
      <c r="H68" s="21"/>
      <c r="I68" s="21"/>
      <c r="J68" s="24"/>
      <c r="K68" s="21"/>
      <c r="L68" s="159"/>
      <c r="M68" s="21"/>
      <c r="N68" s="55"/>
      <c r="O68" s="21"/>
      <c r="P68" s="21"/>
      <c r="Q68" s="24"/>
      <c r="R68" s="21"/>
      <c r="S68" s="21"/>
      <c r="T68" s="21"/>
      <c r="U68" s="21"/>
      <c r="V68" s="159"/>
      <c r="W68" s="159"/>
      <c r="X68" s="159"/>
      <c r="Y68" s="21"/>
      <c r="Z68" s="21"/>
      <c r="AA68" s="21"/>
      <c r="AB68" s="55"/>
      <c r="AC68" s="21"/>
      <c r="AD68" s="21"/>
      <c r="AE68" s="24"/>
      <c r="AF68" s="21"/>
      <c r="AG68" s="159"/>
      <c r="AH68" s="21"/>
      <c r="AI68" s="55"/>
      <c r="AJ68" s="21"/>
      <c r="AK68" s="21"/>
      <c r="AL68" s="21"/>
      <c r="AM68" s="25"/>
      <c r="AN68" s="17"/>
      <c r="AO68" s="1"/>
    </row>
    <row r="69" spans="1:41" ht="9.9499999999999993" customHeight="1" x14ac:dyDescent="0.25">
      <c r="A69" s="1"/>
      <c r="B69" s="161" t="s">
        <v>182</v>
      </c>
      <c r="C69" s="163"/>
      <c r="D69" s="7"/>
      <c r="E69" s="9"/>
      <c r="F69" s="22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9"/>
      <c r="AN69" s="6"/>
      <c r="AO69" s="1"/>
    </row>
    <row r="70" spans="1:41" ht="9.9499999999999993" customHeight="1" x14ac:dyDescent="0.25">
      <c r="A70" s="1"/>
      <c r="B70" s="162"/>
      <c r="C70" s="164"/>
      <c r="D70" s="7"/>
      <c r="E70" s="9"/>
      <c r="F70" s="22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9"/>
      <c r="AN70" s="6"/>
      <c r="AO70" s="1"/>
    </row>
    <row r="71" spans="1:41" ht="12.95" customHeight="1" x14ac:dyDescent="0.25">
      <c r="A71" s="1"/>
      <c r="B71" s="162"/>
      <c r="C71" s="164"/>
      <c r="D71" s="7"/>
      <c r="E71" s="9"/>
      <c r="F71" s="22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9"/>
      <c r="AN71" s="6"/>
      <c r="AO71" s="1"/>
    </row>
    <row r="72" spans="1:41" ht="20.100000000000001" customHeight="1" x14ac:dyDescent="0.25">
      <c r="A72" s="1"/>
      <c r="B72" s="162"/>
      <c r="C72" s="164"/>
      <c r="D72" s="7"/>
      <c r="E72" s="2"/>
      <c r="F72" s="2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6"/>
      <c r="AO72" s="1"/>
    </row>
    <row r="73" spans="1:41" ht="20.100000000000001" customHeight="1" x14ac:dyDescent="0.25">
      <c r="A73" s="1"/>
      <c r="B73" s="162"/>
      <c r="C73" s="164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6"/>
      <c r="AO73" s="1"/>
    </row>
    <row r="74" spans="1:41" ht="17.100000000000001" customHeight="1" x14ac:dyDescent="0.25">
      <c r="A74" s="1"/>
      <c r="B74" s="161" t="s">
        <v>91</v>
      </c>
      <c r="C74" s="185"/>
      <c r="D74" s="112"/>
      <c r="E74" s="168"/>
      <c r="F74" s="169"/>
      <c r="G74" s="188"/>
      <c r="H74" s="188"/>
      <c r="I74" s="168"/>
      <c r="J74" s="169"/>
      <c r="K74" s="188"/>
      <c r="L74" s="188"/>
      <c r="M74" s="168"/>
      <c r="N74" s="169"/>
      <c r="O74" s="192" t="s">
        <v>218</v>
      </c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3"/>
      <c r="AO74" s="1"/>
    </row>
    <row r="75" spans="1:41" ht="17.100000000000001" customHeight="1" x14ac:dyDescent="0.25">
      <c r="A75" s="1"/>
      <c r="B75" s="162"/>
      <c r="C75" s="186"/>
      <c r="D75" s="113"/>
      <c r="E75" s="189"/>
      <c r="F75" s="190"/>
      <c r="G75" s="191"/>
      <c r="H75" s="191"/>
      <c r="I75" s="189"/>
      <c r="J75" s="190"/>
      <c r="K75" s="191"/>
      <c r="L75" s="191"/>
      <c r="M75" s="189"/>
      <c r="N75" s="190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5"/>
      <c r="AO75" s="1"/>
    </row>
    <row r="76" spans="1:41" ht="17.100000000000001" customHeight="1" x14ac:dyDescent="0.25">
      <c r="A76" s="1"/>
      <c r="B76" s="162"/>
      <c r="C76" s="186"/>
      <c r="D76" s="114"/>
      <c r="E76" s="170"/>
      <c r="F76" s="171"/>
      <c r="G76" s="172"/>
      <c r="H76" s="172"/>
      <c r="I76" s="170"/>
      <c r="J76" s="171"/>
      <c r="K76" s="172"/>
      <c r="L76" s="172"/>
      <c r="M76" s="170"/>
      <c r="N76" s="171"/>
      <c r="O76" s="173" t="s">
        <v>219</v>
      </c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5"/>
      <c r="AO76" s="1"/>
    </row>
    <row r="77" spans="1:41" ht="17.100000000000001" customHeight="1" x14ac:dyDescent="0.25">
      <c r="A77" s="1"/>
      <c r="B77" s="162"/>
      <c r="C77" s="186"/>
      <c r="D77" s="115"/>
      <c r="E77" s="182"/>
      <c r="F77" s="183"/>
      <c r="G77" s="167"/>
      <c r="H77" s="167"/>
      <c r="I77" s="182"/>
      <c r="J77" s="183"/>
      <c r="K77" s="167"/>
      <c r="L77" s="167"/>
      <c r="M77" s="182"/>
      <c r="N77" s="183"/>
      <c r="O77" s="176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8"/>
      <c r="AO77" s="1"/>
    </row>
    <row r="78" spans="1:41" ht="17.100000000000001" customHeight="1" x14ac:dyDescent="0.25">
      <c r="A78" s="1"/>
      <c r="B78" s="162"/>
      <c r="C78" s="186"/>
      <c r="D78" s="103" t="s">
        <v>92</v>
      </c>
      <c r="E78" s="196" t="s">
        <v>93</v>
      </c>
      <c r="F78" s="197"/>
      <c r="G78" s="196" t="s">
        <v>94</v>
      </c>
      <c r="H78" s="197"/>
      <c r="I78" s="196" t="s">
        <v>95</v>
      </c>
      <c r="J78" s="198"/>
      <c r="K78" s="196" t="s">
        <v>96</v>
      </c>
      <c r="L78" s="198"/>
      <c r="M78" s="196" t="s">
        <v>97</v>
      </c>
      <c r="N78" s="198"/>
      <c r="O78" s="179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1"/>
      <c r="AO78" s="1"/>
    </row>
    <row r="79" spans="1:41" ht="17.100000000000001" customHeight="1" x14ac:dyDescent="0.25">
      <c r="A79" s="1"/>
      <c r="B79" s="184"/>
      <c r="C79" s="187"/>
      <c r="D79" s="222"/>
      <c r="E79" s="223"/>
      <c r="F79" s="224"/>
      <c r="G79" s="225"/>
      <c r="H79" s="226"/>
      <c r="I79" s="226"/>
      <c r="J79" s="227"/>
      <c r="K79" s="214"/>
      <c r="L79" s="215"/>
      <c r="M79" s="216"/>
      <c r="N79" s="217"/>
      <c r="O79" s="199" t="s">
        <v>185</v>
      </c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1"/>
      <c r="AE79" s="197" t="s">
        <v>98</v>
      </c>
      <c r="AF79" s="197"/>
      <c r="AG79" s="197"/>
      <c r="AH79" s="196" t="s">
        <v>94</v>
      </c>
      <c r="AI79" s="197"/>
      <c r="AJ79" s="198"/>
      <c r="AK79" s="208" t="s">
        <v>99</v>
      </c>
      <c r="AL79" s="209"/>
      <c r="AM79" s="209"/>
      <c r="AN79" s="210"/>
      <c r="AO79" s="1"/>
    </row>
    <row r="80" spans="1:41" ht="17.100000000000001" customHeight="1" x14ac:dyDescent="0.25">
      <c r="A80" s="1"/>
      <c r="B80" s="162" t="s">
        <v>100</v>
      </c>
      <c r="C80" s="187"/>
      <c r="D80" s="207"/>
      <c r="E80" s="122"/>
      <c r="F80" s="120"/>
      <c r="G80" s="120"/>
      <c r="H80" s="121"/>
      <c r="I80" s="121"/>
      <c r="J80" s="122"/>
      <c r="K80" s="170"/>
      <c r="L80" s="171"/>
      <c r="M80" s="205"/>
      <c r="N80" s="206"/>
      <c r="O80" s="117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9"/>
      <c r="AE80" s="208" t="s">
        <v>101</v>
      </c>
      <c r="AF80" s="209"/>
      <c r="AG80" s="210"/>
      <c r="AH80" s="218">
        <f>IF(AK80&lt;&gt;1,1," ")</f>
        <v>1</v>
      </c>
      <c r="AI80" s="219"/>
      <c r="AJ80" s="220"/>
      <c r="AK80" s="208">
        <v>3</v>
      </c>
      <c r="AL80" s="209"/>
      <c r="AM80" s="209"/>
      <c r="AN80" s="210"/>
      <c r="AO80" s="1"/>
    </row>
    <row r="81" spans="1:41" ht="17.100000000000001" customHeight="1" x14ac:dyDescent="0.25">
      <c r="A81" s="1"/>
      <c r="B81" s="162"/>
      <c r="C81" s="221"/>
      <c r="D81" s="207"/>
      <c r="E81" s="122"/>
      <c r="F81" s="120"/>
      <c r="G81" s="120"/>
      <c r="H81" s="121"/>
      <c r="I81" s="121"/>
      <c r="J81" s="122"/>
      <c r="K81" s="170"/>
      <c r="L81" s="171"/>
      <c r="M81" s="205"/>
      <c r="N81" s="206"/>
      <c r="O81" s="202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4"/>
      <c r="AE81" s="211"/>
      <c r="AF81" s="212"/>
      <c r="AG81" s="213"/>
      <c r="AH81" s="211"/>
      <c r="AI81" s="212"/>
      <c r="AJ81" s="213"/>
      <c r="AK81" s="211"/>
      <c r="AL81" s="212"/>
      <c r="AM81" s="212"/>
      <c r="AN81" s="213"/>
      <c r="AO81" s="1"/>
    </row>
    <row r="82" spans="1:41" ht="17.100000000000001" customHeight="1" x14ac:dyDescent="0.25">
      <c r="A82" s="1"/>
      <c r="B82" s="162"/>
      <c r="C82" s="221"/>
      <c r="D82" s="207" t="s">
        <v>135</v>
      </c>
      <c r="E82" s="122"/>
      <c r="F82" s="120"/>
      <c r="G82" s="120"/>
      <c r="H82" s="121"/>
      <c r="I82" s="121"/>
      <c r="J82" s="122"/>
      <c r="K82" s="170"/>
      <c r="L82" s="171"/>
      <c r="M82" s="238" t="s">
        <v>216</v>
      </c>
      <c r="N82" s="206"/>
      <c r="O82" s="173" t="s">
        <v>157</v>
      </c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5"/>
      <c r="AE82" s="177" t="s">
        <v>228</v>
      </c>
      <c r="AF82" s="177"/>
      <c r="AG82" s="177"/>
      <c r="AH82" s="177"/>
      <c r="AI82" s="177"/>
      <c r="AJ82" s="177"/>
      <c r="AK82" s="177"/>
      <c r="AL82" s="177"/>
      <c r="AM82" s="177"/>
      <c r="AN82" s="178"/>
      <c r="AO82" s="1"/>
    </row>
    <row r="83" spans="1:41" ht="17.100000000000001" customHeight="1" x14ac:dyDescent="0.25">
      <c r="A83" s="1"/>
      <c r="B83" s="162"/>
      <c r="C83" s="221"/>
      <c r="D83" s="207" t="s">
        <v>156</v>
      </c>
      <c r="E83" s="122"/>
      <c r="F83" s="120"/>
      <c r="G83" s="120"/>
      <c r="H83" s="121"/>
      <c r="I83" s="121"/>
      <c r="J83" s="122"/>
      <c r="K83" s="170"/>
      <c r="L83" s="171"/>
      <c r="M83" s="238" t="str">
        <f>M82</f>
        <v>12.20</v>
      </c>
      <c r="N83" s="206"/>
      <c r="O83" s="176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8"/>
      <c r="AE83" s="177"/>
      <c r="AF83" s="177"/>
      <c r="AG83" s="177"/>
      <c r="AH83" s="177"/>
      <c r="AI83" s="177"/>
      <c r="AJ83" s="177"/>
      <c r="AK83" s="177"/>
      <c r="AL83" s="177"/>
      <c r="AM83" s="177"/>
      <c r="AN83" s="178"/>
      <c r="AO83" s="1"/>
    </row>
    <row r="84" spans="1:41" ht="17.100000000000001" customHeight="1" x14ac:dyDescent="0.25">
      <c r="A84" s="1"/>
      <c r="B84" s="184"/>
      <c r="C84" s="221"/>
      <c r="D84" s="228" t="s">
        <v>217</v>
      </c>
      <c r="E84" s="229"/>
      <c r="F84" s="230"/>
      <c r="G84" s="231"/>
      <c r="H84" s="232"/>
      <c r="I84" s="232"/>
      <c r="J84" s="233"/>
      <c r="K84" s="234"/>
      <c r="L84" s="235"/>
      <c r="M84" s="236" t="str">
        <f>M82</f>
        <v>12.20</v>
      </c>
      <c r="N84" s="237"/>
      <c r="O84" s="179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1"/>
      <c r="AE84" s="180"/>
      <c r="AF84" s="180"/>
      <c r="AG84" s="180"/>
      <c r="AH84" s="180"/>
      <c r="AI84" s="180"/>
      <c r="AJ84" s="180"/>
      <c r="AK84" s="180"/>
      <c r="AL84" s="180"/>
      <c r="AM84" s="180"/>
      <c r="AN84" s="181"/>
      <c r="AO84" s="1"/>
    </row>
    <row r="85" spans="1:41" ht="1.5" customHeight="1" x14ac:dyDescent="0.25">
      <c r="A85" s="1"/>
      <c r="B85" s="26"/>
      <c r="C85" s="27"/>
      <c r="D85" s="110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12"/>
      <c r="AN85" s="12"/>
      <c r="AO85" s="2"/>
    </row>
    <row r="86" spans="1:41" ht="2.25" customHeight="1" x14ac:dyDescent="0.25">
      <c r="A86" s="1"/>
      <c r="B86" s="1"/>
      <c r="C86" s="1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7.100000000000001" customHeight="1" x14ac:dyDescent="0.25">
      <c r="A87" s="1"/>
      <c r="B87" s="1"/>
      <c r="C87" s="2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23" t="str">
        <f>IF(AM2=0,"",AM2+1)</f>
        <v/>
      </c>
      <c r="AN87" s="124"/>
      <c r="AO87" s="1"/>
    </row>
    <row r="88" spans="1:41" ht="15" customHeight="1" x14ac:dyDescent="0.25">
      <c r="A88" s="1"/>
      <c r="B88" s="1"/>
      <c r="C88" s="2"/>
      <c r="D88" s="111"/>
      <c r="E88" s="79"/>
      <c r="F88" s="79"/>
      <c r="G88" s="239" t="str">
        <f>O82</f>
        <v>Расчет гидравлических потерь на измерительных участках КУУТЭ</v>
      </c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79"/>
      <c r="AL88" s="79"/>
      <c r="AM88" s="12"/>
      <c r="AN88" s="30"/>
      <c r="AO88" s="1"/>
    </row>
    <row r="89" spans="1:41" ht="3.95" customHeight="1" x14ac:dyDescent="0.25">
      <c r="A89" s="1"/>
      <c r="B89" s="1"/>
      <c r="C89" s="2"/>
      <c r="D89" s="1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9"/>
      <c r="AO89" s="1"/>
    </row>
    <row r="90" spans="1:41" ht="15.95" customHeight="1" x14ac:dyDescent="0.25">
      <c r="A90" s="1"/>
      <c r="B90" s="1"/>
      <c r="C90" s="2"/>
      <c r="D90" s="240" t="s">
        <v>39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199" t="s">
        <v>40</v>
      </c>
      <c r="T90" s="200"/>
      <c r="U90" s="200"/>
      <c r="V90" s="201"/>
      <c r="W90" s="200" t="s">
        <v>41</v>
      </c>
      <c r="X90" s="200"/>
      <c r="Y90" s="200"/>
      <c r="Z90" s="200"/>
      <c r="AA90" s="200"/>
      <c r="AB90" s="241" t="s">
        <v>42</v>
      </c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3"/>
      <c r="AO90" s="1"/>
    </row>
    <row r="91" spans="1:41" ht="15.95" customHeight="1" x14ac:dyDescent="0.25">
      <c r="A91" s="1"/>
      <c r="B91" s="1"/>
      <c r="C91" s="2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02"/>
      <c r="T91" s="203"/>
      <c r="U91" s="203"/>
      <c r="V91" s="204"/>
      <c r="W91" s="203"/>
      <c r="X91" s="203"/>
      <c r="Y91" s="203"/>
      <c r="Z91" s="203"/>
      <c r="AA91" s="203"/>
      <c r="AB91" s="156" t="s">
        <v>2</v>
      </c>
      <c r="AC91" s="153"/>
      <c r="AD91" s="153"/>
      <c r="AE91" s="156" t="s">
        <v>3</v>
      </c>
      <c r="AF91" s="153"/>
      <c r="AG91" s="153"/>
      <c r="AH91" s="156" t="s">
        <v>4</v>
      </c>
      <c r="AI91" s="153"/>
      <c r="AJ91" s="153"/>
      <c r="AK91" s="156" t="s">
        <v>5</v>
      </c>
      <c r="AL91" s="153"/>
      <c r="AM91" s="153"/>
      <c r="AN91" s="154"/>
      <c r="AO91" s="1"/>
    </row>
    <row r="92" spans="1:41" ht="15.95" customHeight="1" x14ac:dyDescent="0.25">
      <c r="A92" s="1"/>
      <c r="B92" s="1"/>
      <c r="C92" s="2"/>
      <c r="D92" s="244" t="s">
        <v>43</v>
      </c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  <c r="AK92" s="244"/>
      <c r="AL92" s="244"/>
      <c r="AM92" s="244"/>
      <c r="AN92" s="244"/>
      <c r="AO92" s="1"/>
    </row>
    <row r="93" spans="1:41" ht="15" customHeight="1" x14ac:dyDescent="0.25">
      <c r="A93" s="1"/>
      <c r="B93" s="1"/>
      <c r="C93" s="2"/>
      <c r="D93" s="245" t="s">
        <v>44</v>
      </c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7"/>
      <c r="S93" s="248" t="s">
        <v>45</v>
      </c>
      <c r="T93" s="249"/>
      <c r="U93" s="249"/>
      <c r="V93" s="250"/>
      <c r="W93" s="248" t="s">
        <v>0</v>
      </c>
      <c r="X93" s="249"/>
      <c r="Y93" s="249"/>
      <c r="Z93" s="249"/>
      <c r="AA93" s="250"/>
      <c r="AB93" s="251">
        <v>13.021000000000001</v>
      </c>
      <c r="AC93" s="252"/>
      <c r="AD93" s="253"/>
      <c r="AE93" s="251">
        <v>8.8130000000000006</v>
      </c>
      <c r="AF93" s="252"/>
      <c r="AG93" s="253"/>
      <c r="AH93" s="251">
        <v>5.2089999999999996</v>
      </c>
      <c r="AI93" s="252"/>
      <c r="AJ93" s="253"/>
      <c r="AK93" s="251">
        <v>1</v>
      </c>
      <c r="AL93" s="252"/>
      <c r="AM93" s="252"/>
      <c r="AN93" s="253"/>
      <c r="AO93" s="1"/>
    </row>
    <row r="94" spans="1:41" ht="15" customHeight="1" x14ac:dyDescent="0.25">
      <c r="A94" s="1"/>
      <c r="B94" s="1"/>
      <c r="C94" s="2"/>
      <c r="D94" s="257" t="s">
        <v>46</v>
      </c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9"/>
      <c r="S94" s="254" t="s">
        <v>47</v>
      </c>
      <c r="T94" s="255"/>
      <c r="U94" s="255"/>
      <c r="V94" s="256"/>
      <c r="W94" s="254" t="s">
        <v>193</v>
      </c>
      <c r="X94" s="255"/>
      <c r="Y94" s="255"/>
      <c r="Z94" s="255"/>
      <c r="AA94" s="256"/>
      <c r="AB94" s="254">
        <v>150</v>
      </c>
      <c r="AC94" s="255"/>
      <c r="AD94" s="256"/>
      <c r="AE94" s="254">
        <v>70</v>
      </c>
      <c r="AF94" s="255"/>
      <c r="AG94" s="256"/>
      <c r="AH94" s="254">
        <v>65</v>
      </c>
      <c r="AI94" s="255"/>
      <c r="AJ94" s="256"/>
      <c r="AK94" s="254">
        <v>55</v>
      </c>
      <c r="AL94" s="255"/>
      <c r="AM94" s="255"/>
      <c r="AN94" s="256"/>
      <c r="AO94" s="1"/>
    </row>
    <row r="95" spans="1:41" ht="15" customHeight="1" x14ac:dyDescent="0.25">
      <c r="A95" s="1"/>
      <c r="B95" s="1"/>
      <c r="C95" s="2"/>
      <c r="D95" s="257" t="s">
        <v>49</v>
      </c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9"/>
      <c r="S95" s="254" t="s">
        <v>50</v>
      </c>
      <c r="T95" s="255"/>
      <c r="U95" s="255"/>
      <c r="V95" s="256"/>
      <c r="W95" s="254" t="s">
        <v>184</v>
      </c>
      <c r="X95" s="255"/>
      <c r="Y95" s="255"/>
      <c r="Z95" s="255"/>
      <c r="AA95" s="256"/>
      <c r="AB95" s="260">
        <v>7</v>
      </c>
      <c r="AC95" s="261"/>
      <c r="AD95" s="262"/>
      <c r="AE95" s="260">
        <v>4</v>
      </c>
      <c r="AF95" s="261"/>
      <c r="AG95" s="262"/>
      <c r="AH95" s="260">
        <v>6</v>
      </c>
      <c r="AI95" s="261"/>
      <c r="AJ95" s="262"/>
      <c r="AK95" s="260">
        <v>5</v>
      </c>
      <c r="AL95" s="261"/>
      <c r="AM95" s="261"/>
      <c r="AN95" s="262"/>
      <c r="AO95" s="1"/>
    </row>
    <row r="96" spans="1:41" ht="15" customHeight="1" x14ac:dyDescent="0.25">
      <c r="A96" s="1"/>
      <c r="B96" s="1"/>
      <c r="C96" s="2"/>
      <c r="D96" s="257" t="s">
        <v>51</v>
      </c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9"/>
      <c r="S96" s="254" t="s">
        <v>52</v>
      </c>
      <c r="T96" s="255"/>
      <c r="U96" s="255"/>
      <c r="V96" s="256"/>
      <c r="W96" s="254" t="s">
        <v>53</v>
      </c>
      <c r="X96" s="255"/>
      <c r="Y96" s="255"/>
      <c r="Z96" s="255"/>
      <c r="AA96" s="256"/>
      <c r="AB96" s="254">
        <v>50</v>
      </c>
      <c r="AC96" s="255"/>
      <c r="AD96" s="256"/>
      <c r="AE96" s="254">
        <v>50</v>
      </c>
      <c r="AF96" s="255"/>
      <c r="AG96" s="256"/>
      <c r="AH96" s="254">
        <v>32</v>
      </c>
      <c r="AI96" s="255"/>
      <c r="AJ96" s="256"/>
      <c r="AK96" s="254">
        <v>20</v>
      </c>
      <c r="AL96" s="255"/>
      <c r="AM96" s="255"/>
      <c r="AN96" s="256"/>
      <c r="AO96" s="1"/>
    </row>
    <row r="97" spans="1:41" ht="15" customHeight="1" x14ac:dyDescent="0.25">
      <c r="A97" s="1"/>
      <c r="B97" s="1"/>
      <c r="C97" s="2"/>
      <c r="D97" s="257" t="s">
        <v>54</v>
      </c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9"/>
      <c r="S97" s="254" t="s">
        <v>55</v>
      </c>
      <c r="T97" s="255"/>
      <c r="U97" s="255"/>
      <c r="V97" s="256"/>
      <c r="W97" s="254" t="s">
        <v>53</v>
      </c>
      <c r="X97" s="255"/>
      <c r="Y97" s="255"/>
      <c r="Z97" s="255"/>
      <c r="AA97" s="256"/>
      <c r="AB97" s="254">
        <v>453</v>
      </c>
      <c r="AC97" s="255"/>
      <c r="AD97" s="256"/>
      <c r="AE97" s="254">
        <v>453</v>
      </c>
      <c r="AF97" s="255"/>
      <c r="AG97" s="256"/>
      <c r="AH97" s="254">
        <f>400</f>
        <v>400</v>
      </c>
      <c r="AI97" s="255"/>
      <c r="AJ97" s="256"/>
      <c r="AK97" s="254">
        <f>391</f>
        <v>391</v>
      </c>
      <c r="AL97" s="255"/>
      <c r="AM97" s="255"/>
      <c r="AN97" s="256"/>
      <c r="AO97" s="1"/>
    </row>
    <row r="98" spans="1:41" ht="15" customHeight="1" x14ac:dyDescent="0.25">
      <c r="A98" s="1"/>
      <c r="B98" s="1"/>
      <c r="C98" s="2"/>
      <c r="D98" s="257" t="s">
        <v>56</v>
      </c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9"/>
      <c r="S98" s="254" t="s">
        <v>80</v>
      </c>
      <c r="T98" s="255"/>
      <c r="U98" s="255"/>
      <c r="V98" s="256"/>
      <c r="W98" s="254" t="s">
        <v>53</v>
      </c>
      <c r="X98" s="255"/>
      <c r="Y98" s="255"/>
      <c r="Z98" s="255"/>
      <c r="AA98" s="256"/>
      <c r="AB98" s="254">
        <v>80</v>
      </c>
      <c r="AC98" s="255"/>
      <c r="AD98" s="256"/>
      <c r="AE98" s="263">
        <v>80</v>
      </c>
      <c r="AF98" s="264"/>
      <c r="AG98" s="265"/>
      <c r="AH98" s="263">
        <v>65</v>
      </c>
      <c r="AI98" s="264"/>
      <c r="AJ98" s="265"/>
      <c r="AK98" s="263">
        <v>65</v>
      </c>
      <c r="AL98" s="264"/>
      <c r="AM98" s="264"/>
      <c r="AN98" s="265"/>
      <c r="AO98" s="1"/>
    </row>
    <row r="99" spans="1:41" ht="15" customHeight="1" x14ac:dyDescent="0.25">
      <c r="A99" s="1"/>
      <c r="B99" s="1"/>
      <c r="C99" s="2"/>
      <c r="D99" s="257" t="s">
        <v>56</v>
      </c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9"/>
      <c r="S99" s="254" t="s">
        <v>81</v>
      </c>
      <c r="T99" s="255"/>
      <c r="U99" s="255"/>
      <c r="V99" s="256"/>
      <c r="W99" s="254" t="s">
        <v>53</v>
      </c>
      <c r="X99" s="255"/>
      <c r="Y99" s="255"/>
      <c r="Z99" s="255"/>
      <c r="AA99" s="256"/>
      <c r="AB99" s="254" t="s">
        <v>132</v>
      </c>
      <c r="AC99" s="255"/>
      <c r="AD99" s="256"/>
      <c r="AE99" s="263" t="s">
        <v>132</v>
      </c>
      <c r="AF99" s="264"/>
      <c r="AG99" s="265"/>
      <c r="AH99" s="263" t="s">
        <v>132</v>
      </c>
      <c r="AI99" s="264"/>
      <c r="AJ99" s="265"/>
      <c r="AK99" s="263">
        <v>40</v>
      </c>
      <c r="AL99" s="264"/>
      <c r="AM99" s="264"/>
      <c r="AN99" s="265"/>
      <c r="AO99" s="1"/>
    </row>
    <row r="100" spans="1:41" ht="15" customHeight="1" x14ac:dyDescent="0.25">
      <c r="A100" s="1"/>
      <c r="B100" s="1"/>
      <c r="C100" s="2"/>
      <c r="D100" s="257" t="s">
        <v>56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9"/>
      <c r="S100" s="254" t="s">
        <v>151</v>
      </c>
      <c r="T100" s="255"/>
      <c r="U100" s="255"/>
      <c r="V100" s="256"/>
      <c r="W100" s="254" t="s">
        <v>53</v>
      </c>
      <c r="X100" s="255"/>
      <c r="Y100" s="255"/>
      <c r="Z100" s="255"/>
      <c r="AA100" s="256"/>
      <c r="AB100" s="254" t="s">
        <v>132</v>
      </c>
      <c r="AC100" s="255"/>
      <c r="AD100" s="256"/>
      <c r="AE100" s="263" t="s">
        <v>132</v>
      </c>
      <c r="AF100" s="264"/>
      <c r="AG100" s="265"/>
      <c r="AH100" s="263">
        <v>50</v>
      </c>
      <c r="AI100" s="264"/>
      <c r="AJ100" s="265"/>
      <c r="AK100" s="263">
        <v>40</v>
      </c>
      <c r="AL100" s="264"/>
      <c r="AM100" s="264"/>
      <c r="AN100" s="265"/>
      <c r="AO100" s="1"/>
    </row>
    <row r="101" spans="1:41" ht="15" customHeight="1" x14ac:dyDescent="0.25">
      <c r="A101" s="1"/>
      <c r="B101" s="1"/>
      <c r="C101" s="2"/>
      <c r="D101" s="257" t="s">
        <v>56</v>
      </c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59"/>
      <c r="S101" s="254" t="s">
        <v>84</v>
      </c>
      <c r="T101" s="255"/>
      <c r="U101" s="255"/>
      <c r="V101" s="256"/>
      <c r="W101" s="254" t="s">
        <v>53</v>
      </c>
      <c r="X101" s="255"/>
      <c r="Y101" s="255"/>
      <c r="Z101" s="255"/>
      <c r="AA101" s="256"/>
      <c r="AB101" s="254">
        <v>80</v>
      </c>
      <c r="AC101" s="255"/>
      <c r="AD101" s="256"/>
      <c r="AE101" s="263">
        <v>80</v>
      </c>
      <c r="AF101" s="264"/>
      <c r="AG101" s="265"/>
      <c r="AH101" s="263">
        <v>50</v>
      </c>
      <c r="AI101" s="264"/>
      <c r="AJ101" s="265"/>
      <c r="AK101" s="263">
        <v>40</v>
      </c>
      <c r="AL101" s="264"/>
      <c r="AM101" s="264"/>
      <c r="AN101" s="265"/>
      <c r="AO101" s="1"/>
    </row>
    <row r="102" spans="1:41" ht="15" customHeight="1" x14ac:dyDescent="0.25">
      <c r="A102" s="1"/>
      <c r="B102" s="1"/>
      <c r="C102" s="2"/>
      <c r="D102" s="257" t="s">
        <v>56</v>
      </c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9"/>
      <c r="S102" s="254" t="s">
        <v>83</v>
      </c>
      <c r="T102" s="255"/>
      <c r="U102" s="255"/>
      <c r="V102" s="256"/>
      <c r="W102" s="254" t="s">
        <v>53</v>
      </c>
      <c r="X102" s="255"/>
      <c r="Y102" s="255"/>
      <c r="Z102" s="255"/>
      <c r="AA102" s="256"/>
      <c r="AB102" s="254" t="s">
        <v>132</v>
      </c>
      <c r="AC102" s="255"/>
      <c r="AD102" s="256"/>
      <c r="AE102" s="263" t="s">
        <v>132</v>
      </c>
      <c r="AF102" s="264"/>
      <c r="AG102" s="265"/>
      <c r="AH102" s="263" t="s">
        <v>132</v>
      </c>
      <c r="AI102" s="264"/>
      <c r="AJ102" s="265"/>
      <c r="AK102" s="263" t="s">
        <v>132</v>
      </c>
      <c r="AL102" s="264"/>
      <c r="AM102" s="264"/>
      <c r="AN102" s="265"/>
      <c r="AO102" s="1"/>
    </row>
    <row r="103" spans="1:41" ht="15" customHeight="1" x14ac:dyDescent="0.25">
      <c r="A103" s="1"/>
      <c r="B103" s="1"/>
      <c r="C103" s="2"/>
      <c r="D103" s="257" t="s">
        <v>56</v>
      </c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8"/>
      <c r="R103" s="259"/>
      <c r="S103" s="254" t="s">
        <v>85</v>
      </c>
      <c r="T103" s="255"/>
      <c r="U103" s="255"/>
      <c r="V103" s="256"/>
      <c r="W103" s="254" t="s">
        <v>53</v>
      </c>
      <c r="X103" s="255"/>
      <c r="Y103" s="255"/>
      <c r="Z103" s="255"/>
      <c r="AA103" s="256"/>
      <c r="AB103" s="254" t="s">
        <v>132</v>
      </c>
      <c r="AC103" s="255"/>
      <c r="AD103" s="256"/>
      <c r="AE103" s="263" t="s">
        <v>132</v>
      </c>
      <c r="AF103" s="264"/>
      <c r="AG103" s="265"/>
      <c r="AH103" s="263" t="s">
        <v>132</v>
      </c>
      <c r="AI103" s="264"/>
      <c r="AJ103" s="265"/>
      <c r="AK103" s="263" t="s">
        <v>132</v>
      </c>
      <c r="AL103" s="264"/>
      <c r="AM103" s="264"/>
      <c r="AN103" s="265"/>
      <c r="AO103" s="1"/>
    </row>
    <row r="104" spans="1:41" ht="15" customHeight="1" x14ac:dyDescent="0.25">
      <c r="A104" s="1"/>
      <c r="B104" s="1"/>
      <c r="C104" s="2"/>
      <c r="D104" s="257" t="s">
        <v>57</v>
      </c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9"/>
      <c r="S104" s="254" t="s">
        <v>187</v>
      </c>
      <c r="T104" s="255"/>
      <c r="U104" s="255"/>
      <c r="V104" s="256"/>
      <c r="W104" s="254" t="s">
        <v>48</v>
      </c>
      <c r="X104" s="255"/>
      <c r="Y104" s="255"/>
      <c r="Z104" s="255"/>
      <c r="AA104" s="256"/>
      <c r="AB104" s="266">
        <v>22.62</v>
      </c>
      <c r="AC104" s="267"/>
      <c r="AD104" s="268"/>
      <c r="AE104" s="266">
        <v>22.62</v>
      </c>
      <c r="AF104" s="267"/>
      <c r="AG104" s="268"/>
      <c r="AH104" s="266">
        <v>33.4</v>
      </c>
      <c r="AI104" s="267"/>
      <c r="AJ104" s="268"/>
      <c r="AK104" s="266">
        <v>36.86</v>
      </c>
      <c r="AL104" s="267"/>
      <c r="AM104" s="267"/>
      <c r="AN104" s="268"/>
      <c r="AO104" s="1"/>
    </row>
    <row r="105" spans="1:41" ht="15" customHeight="1" x14ac:dyDescent="0.25">
      <c r="A105" s="1"/>
      <c r="B105" s="1"/>
      <c r="C105" s="2"/>
      <c r="D105" s="257" t="s">
        <v>57</v>
      </c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9"/>
      <c r="S105" s="254" t="s">
        <v>188</v>
      </c>
      <c r="T105" s="255"/>
      <c r="U105" s="255"/>
      <c r="V105" s="256"/>
      <c r="W105" s="254" t="s">
        <v>48</v>
      </c>
      <c r="X105" s="255"/>
      <c r="Y105" s="255"/>
      <c r="Z105" s="255"/>
      <c r="AA105" s="256"/>
      <c r="AB105" s="269" t="s">
        <v>132</v>
      </c>
      <c r="AC105" s="270"/>
      <c r="AD105" s="271"/>
      <c r="AE105" s="266" t="s">
        <v>132</v>
      </c>
      <c r="AF105" s="267"/>
      <c r="AG105" s="268"/>
      <c r="AH105" s="266" t="s">
        <v>132</v>
      </c>
      <c r="AI105" s="267"/>
      <c r="AJ105" s="268"/>
      <c r="AK105" s="266">
        <v>23.54</v>
      </c>
      <c r="AL105" s="267"/>
      <c r="AM105" s="267"/>
      <c r="AN105" s="268"/>
      <c r="AO105" s="1"/>
    </row>
    <row r="106" spans="1:41" ht="15" customHeight="1" x14ac:dyDescent="0.25">
      <c r="A106" s="1"/>
      <c r="B106" s="1"/>
      <c r="C106" s="2"/>
      <c r="D106" s="257" t="s">
        <v>57</v>
      </c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8"/>
      <c r="R106" s="259"/>
      <c r="S106" s="254" t="s">
        <v>189</v>
      </c>
      <c r="T106" s="255"/>
      <c r="U106" s="255"/>
      <c r="V106" s="256"/>
      <c r="W106" s="254" t="s">
        <v>48</v>
      </c>
      <c r="X106" s="255"/>
      <c r="Y106" s="255"/>
      <c r="Z106" s="255"/>
      <c r="AA106" s="256"/>
      <c r="AB106" s="269" t="s">
        <v>132</v>
      </c>
      <c r="AC106" s="270"/>
      <c r="AD106" s="271"/>
      <c r="AE106" s="269" t="s">
        <v>132</v>
      </c>
      <c r="AF106" s="270"/>
      <c r="AG106" s="271"/>
      <c r="AH106" s="269">
        <v>14.26</v>
      </c>
      <c r="AI106" s="270"/>
      <c r="AJ106" s="271"/>
      <c r="AK106" s="266">
        <v>23.54</v>
      </c>
      <c r="AL106" s="267"/>
      <c r="AM106" s="267"/>
      <c r="AN106" s="268"/>
      <c r="AO106" s="1"/>
    </row>
    <row r="107" spans="1:41" ht="15" customHeight="1" x14ac:dyDescent="0.25">
      <c r="A107" s="1"/>
      <c r="B107" s="1"/>
      <c r="C107" s="2"/>
      <c r="D107" s="257" t="s">
        <v>57</v>
      </c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9"/>
      <c r="S107" s="254" t="s">
        <v>190</v>
      </c>
      <c r="T107" s="255"/>
      <c r="U107" s="255"/>
      <c r="V107" s="256"/>
      <c r="W107" s="254" t="s">
        <v>48</v>
      </c>
      <c r="X107" s="255"/>
      <c r="Y107" s="255"/>
      <c r="Z107" s="255"/>
      <c r="AA107" s="256"/>
      <c r="AB107" s="266">
        <v>22.62</v>
      </c>
      <c r="AC107" s="267"/>
      <c r="AD107" s="268"/>
      <c r="AE107" s="266">
        <v>22.62</v>
      </c>
      <c r="AF107" s="267"/>
      <c r="AG107" s="268"/>
      <c r="AH107" s="266">
        <v>22.62</v>
      </c>
      <c r="AI107" s="267"/>
      <c r="AJ107" s="268"/>
      <c r="AK107" s="266">
        <v>36.86</v>
      </c>
      <c r="AL107" s="267"/>
      <c r="AM107" s="267"/>
      <c r="AN107" s="268"/>
      <c r="AO107" s="1"/>
    </row>
    <row r="108" spans="1:41" ht="15" customHeight="1" x14ac:dyDescent="0.25">
      <c r="A108" s="1"/>
      <c r="B108" s="1"/>
      <c r="C108" s="2"/>
      <c r="D108" s="257" t="s">
        <v>57</v>
      </c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8"/>
      <c r="R108" s="259"/>
      <c r="S108" s="254" t="s">
        <v>191</v>
      </c>
      <c r="T108" s="255"/>
      <c r="U108" s="255"/>
      <c r="V108" s="256"/>
      <c r="W108" s="254" t="s">
        <v>48</v>
      </c>
      <c r="X108" s="255"/>
      <c r="Y108" s="255"/>
      <c r="Z108" s="255"/>
      <c r="AA108" s="256"/>
      <c r="AB108" s="269" t="s">
        <v>132</v>
      </c>
      <c r="AC108" s="270"/>
      <c r="AD108" s="271"/>
      <c r="AE108" s="266" t="s">
        <v>132</v>
      </c>
      <c r="AF108" s="267"/>
      <c r="AG108" s="268"/>
      <c r="AH108" s="266" t="s">
        <v>132</v>
      </c>
      <c r="AI108" s="267"/>
      <c r="AJ108" s="268"/>
      <c r="AK108" s="266" t="s">
        <v>132</v>
      </c>
      <c r="AL108" s="267"/>
      <c r="AM108" s="267"/>
      <c r="AN108" s="268"/>
      <c r="AO108" s="1"/>
    </row>
    <row r="109" spans="1:41" ht="15" customHeight="1" x14ac:dyDescent="0.25">
      <c r="A109" s="1"/>
      <c r="B109" s="1"/>
      <c r="C109" s="2"/>
      <c r="D109" s="257" t="s">
        <v>57</v>
      </c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9"/>
      <c r="S109" s="254" t="s">
        <v>192</v>
      </c>
      <c r="T109" s="255"/>
      <c r="U109" s="255"/>
      <c r="V109" s="256"/>
      <c r="W109" s="254" t="s">
        <v>48</v>
      </c>
      <c r="X109" s="255"/>
      <c r="Y109" s="255"/>
      <c r="Z109" s="255"/>
      <c r="AA109" s="256"/>
      <c r="AB109" s="269" t="s">
        <v>132</v>
      </c>
      <c r="AC109" s="270"/>
      <c r="AD109" s="271"/>
      <c r="AE109" s="266" t="s">
        <v>132</v>
      </c>
      <c r="AF109" s="267"/>
      <c r="AG109" s="268"/>
      <c r="AH109" s="266" t="s">
        <v>132</v>
      </c>
      <c r="AI109" s="267"/>
      <c r="AJ109" s="268"/>
      <c r="AK109" s="266" t="s">
        <v>132</v>
      </c>
      <c r="AL109" s="267"/>
      <c r="AM109" s="267"/>
      <c r="AN109" s="268"/>
      <c r="AO109" s="1"/>
    </row>
    <row r="110" spans="1:41" ht="15" customHeight="1" x14ac:dyDescent="0.25">
      <c r="A110" s="1"/>
      <c r="B110" s="1"/>
      <c r="C110" s="2"/>
      <c r="D110" s="275" t="s">
        <v>58</v>
      </c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7"/>
      <c r="S110" s="156" t="s">
        <v>59</v>
      </c>
      <c r="T110" s="153"/>
      <c r="U110" s="153"/>
      <c r="V110" s="154"/>
      <c r="W110" s="156" t="s">
        <v>53</v>
      </c>
      <c r="X110" s="153"/>
      <c r="Y110" s="153"/>
      <c r="Z110" s="153"/>
      <c r="AA110" s="154"/>
      <c r="AB110" s="272">
        <v>0.5</v>
      </c>
      <c r="AC110" s="273"/>
      <c r="AD110" s="274"/>
      <c r="AE110" s="272">
        <v>0.5</v>
      </c>
      <c r="AF110" s="273"/>
      <c r="AG110" s="274"/>
      <c r="AH110" s="272">
        <v>1</v>
      </c>
      <c r="AI110" s="273"/>
      <c r="AJ110" s="274"/>
      <c r="AK110" s="272">
        <v>1</v>
      </c>
      <c r="AL110" s="273"/>
      <c r="AM110" s="273"/>
      <c r="AN110" s="274"/>
      <c r="AO110" s="1"/>
    </row>
    <row r="111" spans="1:41" ht="15" customHeight="1" x14ac:dyDescent="0.25">
      <c r="A111" s="1"/>
      <c r="B111" s="1"/>
      <c r="C111" s="2"/>
      <c r="D111" s="245" t="s">
        <v>60</v>
      </c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7"/>
      <c r="S111" s="248" t="s">
        <v>88</v>
      </c>
      <c r="T111" s="249"/>
      <c r="U111" s="249"/>
      <c r="V111" s="250"/>
      <c r="W111" s="248" t="s">
        <v>53</v>
      </c>
      <c r="X111" s="249"/>
      <c r="Y111" s="249"/>
      <c r="Z111" s="249"/>
      <c r="AA111" s="250"/>
      <c r="AB111" s="248">
        <f>200+61</f>
        <v>261</v>
      </c>
      <c r="AC111" s="249"/>
      <c r="AD111" s="250"/>
      <c r="AE111" s="248">
        <f>500+61</f>
        <v>561</v>
      </c>
      <c r="AF111" s="249"/>
      <c r="AG111" s="250"/>
      <c r="AH111" s="248">
        <f>200+65</f>
        <v>265</v>
      </c>
      <c r="AI111" s="249"/>
      <c r="AJ111" s="250"/>
      <c r="AK111" s="248">
        <f>500+62</f>
        <v>562</v>
      </c>
      <c r="AL111" s="249"/>
      <c r="AM111" s="249"/>
      <c r="AN111" s="250"/>
      <c r="AO111" s="1"/>
    </row>
    <row r="112" spans="1:41" ht="15" customHeight="1" x14ac:dyDescent="0.25">
      <c r="A112" s="1"/>
      <c r="B112" s="1"/>
      <c r="C112" s="2"/>
      <c r="D112" s="257" t="s">
        <v>60</v>
      </c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8"/>
      <c r="R112" s="259"/>
      <c r="S112" s="254" t="s">
        <v>86</v>
      </c>
      <c r="T112" s="255"/>
      <c r="U112" s="255"/>
      <c r="V112" s="256"/>
      <c r="W112" s="254" t="s">
        <v>53</v>
      </c>
      <c r="X112" s="255"/>
      <c r="Y112" s="255"/>
      <c r="Z112" s="255"/>
      <c r="AA112" s="256"/>
      <c r="AB112" s="254">
        <v>0</v>
      </c>
      <c r="AC112" s="255"/>
      <c r="AD112" s="256"/>
      <c r="AE112" s="254">
        <v>0</v>
      </c>
      <c r="AF112" s="255"/>
      <c r="AG112" s="256"/>
      <c r="AH112" s="254">
        <v>0</v>
      </c>
      <c r="AI112" s="255"/>
      <c r="AJ112" s="256"/>
      <c r="AK112" s="254">
        <f>100</f>
        <v>100</v>
      </c>
      <c r="AL112" s="255"/>
      <c r="AM112" s="255"/>
      <c r="AN112" s="256"/>
      <c r="AO112" s="1"/>
    </row>
    <row r="113" spans="1:41" ht="15" customHeight="1" x14ac:dyDescent="0.25">
      <c r="A113" s="1"/>
      <c r="B113" s="1"/>
      <c r="C113" s="2"/>
      <c r="D113" s="257" t="s">
        <v>60</v>
      </c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9"/>
      <c r="S113" s="254" t="s">
        <v>90</v>
      </c>
      <c r="T113" s="255"/>
      <c r="U113" s="255"/>
      <c r="V113" s="256"/>
      <c r="W113" s="254" t="s">
        <v>53</v>
      </c>
      <c r="X113" s="255"/>
      <c r="Y113" s="255"/>
      <c r="Z113" s="255"/>
      <c r="AA113" s="256"/>
      <c r="AB113" s="254">
        <f>600+61</f>
        <v>661</v>
      </c>
      <c r="AC113" s="255"/>
      <c r="AD113" s="256"/>
      <c r="AE113" s="254">
        <f>300+61</f>
        <v>361</v>
      </c>
      <c r="AF113" s="255"/>
      <c r="AG113" s="256"/>
      <c r="AH113" s="254">
        <f>600+55</f>
        <v>655</v>
      </c>
      <c r="AI113" s="255"/>
      <c r="AJ113" s="256"/>
      <c r="AK113" s="254">
        <f>300+82</f>
        <v>382</v>
      </c>
      <c r="AL113" s="255"/>
      <c r="AM113" s="255"/>
      <c r="AN113" s="256"/>
      <c r="AO113" s="1"/>
    </row>
    <row r="114" spans="1:41" ht="15" customHeight="1" x14ac:dyDescent="0.25">
      <c r="A114" s="1"/>
      <c r="B114" s="1"/>
      <c r="C114" s="2"/>
      <c r="D114" s="257" t="s">
        <v>60</v>
      </c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9"/>
      <c r="S114" s="254" t="s">
        <v>87</v>
      </c>
      <c r="T114" s="255"/>
      <c r="U114" s="255"/>
      <c r="V114" s="256"/>
      <c r="W114" s="254" t="s">
        <v>53</v>
      </c>
      <c r="X114" s="255"/>
      <c r="Y114" s="255"/>
      <c r="Z114" s="255"/>
      <c r="AA114" s="256"/>
      <c r="AB114" s="254">
        <v>0</v>
      </c>
      <c r="AC114" s="255"/>
      <c r="AD114" s="256"/>
      <c r="AE114" s="254">
        <v>0</v>
      </c>
      <c r="AF114" s="255"/>
      <c r="AG114" s="256"/>
      <c r="AH114" s="254">
        <f>100</f>
        <v>100</v>
      </c>
      <c r="AI114" s="255"/>
      <c r="AJ114" s="256"/>
      <c r="AK114" s="254">
        <v>0</v>
      </c>
      <c r="AL114" s="255"/>
      <c r="AM114" s="255"/>
      <c r="AN114" s="256"/>
      <c r="AO114" s="1"/>
    </row>
    <row r="115" spans="1:41" ht="15" customHeight="1" x14ac:dyDescent="0.25">
      <c r="A115" s="1"/>
      <c r="B115" s="1"/>
      <c r="C115" s="2"/>
      <c r="D115" s="257" t="s">
        <v>61</v>
      </c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8"/>
      <c r="R115" s="259"/>
      <c r="S115" s="254" t="s">
        <v>62</v>
      </c>
      <c r="T115" s="255"/>
      <c r="U115" s="255"/>
      <c r="V115" s="256"/>
      <c r="W115" s="254" t="s">
        <v>53</v>
      </c>
      <c r="X115" s="255"/>
      <c r="Y115" s="255"/>
      <c r="Z115" s="255"/>
      <c r="AA115" s="256"/>
      <c r="AB115" s="278">
        <v>0</v>
      </c>
      <c r="AC115" s="279"/>
      <c r="AD115" s="280"/>
      <c r="AE115" s="278">
        <v>0</v>
      </c>
      <c r="AF115" s="279"/>
      <c r="AG115" s="280"/>
      <c r="AH115" s="278">
        <v>0</v>
      </c>
      <c r="AI115" s="279"/>
      <c r="AJ115" s="280"/>
      <c r="AK115" s="278">
        <v>0</v>
      </c>
      <c r="AL115" s="279"/>
      <c r="AM115" s="279"/>
      <c r="AN115" s="280"/>
      <c r="AO115" s="1"/>
    </row>
    <row r="116" spans="1:41" ht="15" customHeight="1" x14ac:dyDescent="0.25">
      <c r="A116" s="1"/>
      <c r="B116" s="1"/>
      <c r="C116" s="2"/>
      <c r="D116" s="257" t="s">
        <v>109</v>
      </c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8"/>
      <c r="R116" s="259"/>
      <c r="S116" s="278" t="s">
        <v>110</v>
      </c>
      <c r="T116" s="279"/>
      <c r="U116" s="279"/>
      <c r="V116" s="280"/>
      <c r="W116" s="254" t="s">
        <v>53</v>
      </c>
      <c r="X116" s="255"/>
      <c r="Y116" s="255"/>
      <c r="Z116" s="255"/>
      <c r="AA116" s="256"/>
      <c r="AB116" s="278">
        <v>0</v>
      </c>
      <c r="AC116" s="279"/>
      <c r="AD116" s="280"/>
      <c r="AE116" s="278">
        <v>0</v>
      </c>
      <c r="AF116" s="279"/>
      <c r="AG116" s="280"/>
      <c r="AH116" s="278">
        <v>0</v>
      </c>
      <c r="AI116" s="279"/>
      <c r="AJ116" s="280"/>
      <c r="AK116" s="278">
        <v>0</v>
      </c>
      <c r="AL116" s="279"/>
      <c r="AM116" s="279"/>
      <c r="AN116" s="280"/>
      <c r="AO116" s="1"/>
    </row>
    <row r="117" spans="1:41" ht="15" customHeight="1" x14ac:dyDescent="0.25">
      <c r="A117" s="1"/>
      <c r="B117" s="1"/>
      <c r="C117" s="2"/>
      <c r="D117" s="257" t="s">
        <v>111</v>
      </c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8"/>
      <c r="R117" s="259"/>
      <c r="S117" s="278" t="s">
        <v>112</v>
      </c>
      <c r="T117" s="279"/>
      <c r="U117" s="279"/>
      <c r="V117" s="280"/>
      <c r="W117" s="254" t="s">
        <v>113</v>
      </c>
      <c r="X117" s="255"/>
      <c r="Y117" s="255"/>
      <c r="Z117" s="255"/>
      <c r="AA117" s="256"/>
      <c r="AB117" s="278">
        <v>0</v>
      </c>
      <c r="AC117" s="279"/>
      <c r="AD117" s="280"/>
      <c r="AE117" s="278">
        <v>0</v>
      </c>
      <c r="AF117" s="279"/>
      <c r="AG117" s="280"/>
      <c r="AH117" s="278">
        <v>0</v>
      </c>
      <c r="AI117" s="279"/>
      <c r="AJ117" s="280"/>
      <c r="AK117" s="278">
        <v>0</v>
      </c>
      <c r="AL117" s="279"/>
      <c r="AM117" s="279"/>
      <c r="AN117" s="280"/>
      <c r="AO117" s="1"/>
    </row>
    <row r="118" spans="1:41" ht="15" customHeight="1" x14ac:dyDescent="0.25">
      <c r="A118" s="1"/>
      <c r="B118" s="1"/>
      <c r="C118" s="2"/>
      <c r="D118" s="275" t="s">
        <v>114</v>
      </c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7"/>
      <c r="S118" s="287" t="s">
        <v>115</v>
      </c>
      <c r="T118" s="288"/>
      <c r="U118" s="288"/>
      <c r="V118" s="289"/>
      <c r="W118" s="156" t="s">
        <v>53</v>
      </c>
      <c r="X118" s="153"/>
      <c r="Y118" s="153"/>
      <c r="Z118" s="153"/>
      <c r="AA118" s="154"/>
      <c r="AB118" s="281" t="s">
        <v>34</v>
      </c>
      <c r="AC118" s="282"/>
      <c r="AD118" s="283"/>
      <c r="AE118" s="281" t="s">
        <v>34</v>
      </c>
      <c r="AF118" s="282"/>
      <c r="AG118" s="283"/>
      <c r="AH118" s="281" t="s">
        <v>34</v>
      </c>
      <c r="AI118" s="282"/>
      <c r="AJ118" s="283"/>
      <c r="AK118" s="281" t="s">
        <v>34</v>
      </c>
      <c r="AL118" s="282"/>
      <c r="AM118" s="282"/>
      <c r="AN118" s="283"/>
      <c r="AO118" s="1"/>
    </row>
    <row r="119" spans="1:41" ht="15.95" customHeight="1" x14ac:dyDescent="0.25">
      <c r="A119" s="1"/>
      <c r="B119" s="1"/>
      <c r="C119" s="2"/>
      <c r="D119" s="284" t="s">
        <v>122</v>
      </c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  <c r="AJ119" s="285"/>
      <c r="AK119" s="285"/>
      <c r="AL119" s="285"/>
      <c r="AM119" s="285"/>
      <c r="AN119" s="286"/>
      <c r="AO119" s="1"/>
    </row>
    <row r="120" spans="1:41" ht="15" customHeight="1" x14ac:dyDescent="0.25">
      <c r="A120" s="1"/>
      <c r="B120" s="1"/>
      <c r="C120" s="2"/>
      <c r="D120" s="245" t="s">
        <v>123</v>
      </c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7"/>
      <c r="S120" s="248" t="s">
        <v>124</v>
      </c>
      <c r="T120" s="249"/>
      <c r="U120" s="249"/>
      <c r="V120" s="250"/>
      <c r="W120" s="248" t="s">
        <v>1</v>
      </c>
      <c r="X120" s="249"/>
      <c r="Y120" s="249"/>
      <c r="Z120" s="249"/>
      <c r="AA120" s="250"/>
      <c r="AB120" s="251">
        <v>14.197931866502392</v>
      </c>
      <c r="AC120" s="252"/>
      <c r="AD120" s="253"/>
      <c r="AE120" s="251">
        <v>9.0121689334287769</v>
      </c>
      <c r="AF120" s="252"/>
      <c r="AG120" s="253"/>
      <c r="AH120" s="251">
        <v>5.3111330893073809</v>
      </c>
      <c r="AI120" s="252"/>
      <c r="AJ120" s="253"/>
      <c r="AK120" s="251">
        <v>1.0143428072951535</v>
      </c>
      <c r="AL120" s="252"/>
      <c r="AM120" s="252"/>
      <c r="AN120" s="253"/>
      <c r="AO120" s="1"/>
    </row>
    <row r="121" spans="1:41" ht="15" customHeight="1" x14ac:dyDescent="0.25">
      <c r="A121" s="1"/>
      <c r="B121" s="1"/>
      <c r="C121" s="2"/>
      <c r="D121" s="257" t="s">
        <v>116</v>
      </c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59"/>
      <c r="S121" s="254" t="s">
        <v>117</v>
      </c>
      <c r="T121" s="255"/>
      <c r="U121" s="255"/>
      <c r="V121" s="256"/>
      <c r="W121" s="254" t="s">
        <v>118</v>
      </c>
      <c r="X121" s="255"/>
      <c r="Y121" s="255"/>
      <c r="Z121" s="255"/>
      <c r="AA121" s="256"/>
      <c r="AB121" s="290">
        <v>2.0085964784318184</v>
      </c>
      <c r="AC121" s="291"/>
      <c r="AD121" s="292"/>
      <c r="AE121" s="290">
        <v>1.2749610966528038</v>
      </c>
      <c r="AF121" s="291"/>
      <c r="AG121" s="292"/>
      <c r="AH121" s="290">
        <v>1.8344033953606738</v>
      </c>
      <c r="AI121" s="291"/>
      <c r="AJ121" s="292"/>
      <c r="AK121" s="290">
        <v>0.89687595428185285</v>
      </c>
      <c r="AL121" s="291"/>
      <c r="AM121" s="291"/>
      <c r="AN121" s="292"/>
      <c r="AO121" s="1"/>
    </row>
    <row r="122" spans="1:41" ht="15" customHeight="1" x14ac:dyDescent="0.25">
      <c r="A122" s="1"/>
      <c r="B122" s="1"/>
      <c r="C122" s="2"/>
      <c r="D122" s="257" t="s">
        <v>119</v>
      </c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8"/>
      <c r="R122" s="259"/>
      <c r="S122" s="254" t="s">
        <v>120</v>
      </c>
      <c r="T122" s="255"/>
      <c r="U122" s="255"/>
      <c r="V122" s="256"/>
      <c r="W122" s="254" t="s">
        <v>118</v>
      </c>
      <c r="X122" s="255"/>
      <c r="Y122" s="255"/>
      <c r="Z122" s="255"/>
      <c r="AA122" s="256"/>
      <c r="AB122" s="290">
        <v>0.78460799938742898</v>
      </c>
      <c r="AC122" s="291"/>
      <c r="AD122" s="292"/>
      <c r="AE122" s="290">
        <v>0.49803167838000145</v>
      </c>
      <c r="AF122" s="291"/>
      <c r="AG122" s="292"/>
      <c r="AH122" s="290">
        <v>0.44459859807084728</v>
      </c>
      <c r="AI122" s="291"/>
      <c r="AJ122" s="292"/>
      <c r="AK122" s="290">
        <v>8.4911332949761206E-2</v>
      </c>
      <c r="AL122" s="291"/>
      <c r="AM122" s="291"/>
      <c r="AN122" s="292"/>
      <c r="AO122" s="1"/>
    </row>
    <row r="123" spans="1:41" ht="15" customHeight="1" x14ac:dyDescent="0.25">
      <c r="A123" s="1"/>
      <c r="B123" s="1"/>
      <c r="C123" s="2"/>
      <c r="D123" s="257" t="s">
        <v>121</v>
      </c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8"/>
      <c r="R123" s="259"/>
      <c r="S123" s="254" t="s">
        <v>102</v>
      </c>
      <c r="T123" s="255"/>
      <c r="U123" s="255"/>
      <c r="V123" s="256"/>
      <c r="W123" s="254" t="s">
        <v>118</v>
      </c>
      <c r="X123" s="255"/>
      <c r="Y123" s="255"/>
      <c r="Z123" s="255"/>
      <c r="AA123" s="256"/>
      <c r="AB123" s="290" t="s">
        <v>132</v>
      </c>
      <c r="AC123" s="291"/>
      <c r="AD123" s="292"/>
      <c r="AE123" s="290" t="s">
        <v>132</v>
      </c>
      <c r="AF123" s="291"/>
      <c r="AG123" s="292"/>
      <c r="AH123" s="290" t="s">
        <v>132</v>
      </c>
      <c r="AI123" s="291"/>
      <c r="AJ123" s="292"/>
      <c r="AK123" s="290">
        <v>0.22421898857046321</v>
      </c>
      <c r="AL123" s="291"/>
      <c r="AM123" s="291"/>
      <c r="AN123" s="292"/>
      <c r="AO123" s="1"/>
    </row>
    <row r="124" spans="1:41" ht="15" customHeight="1" x14ac:dyDescent="0.25">
      <c r="A124" s="1"/>
      <c r="B124" s="1"/>
      <c r="C124" s="2"/>
      <c r="D124" s="257" t="s">
        <v>103</v>
      </c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8"/>
      <c r="R124" s="259"/>
      <c r="S124" s="254" t="s">
        <v>104</v>
      </c>
      <c r="T124" s="255"/>
      <c r="U124" s="255"/>
      <c r="V124" s="256"/>
      <c r="W124" s="254" t="s">
        <v>118</v>
      </c>
      <c r="X124" s="255"/>
      <c r="Y124" s="255"/>
      <c r="Z124" s="255"/>
      <c r="AA124" s="256"/>
      <c r="AB124" s="290">
        <v>0.78460799938742898</v>
      </c>
      <c r="AC124" s="291"/>
      <c r="AD124" s="292"/>
      <c r="AE124" s="290">
        <v>0.49803167838000145</v>
      </c>
      <c r="AF124" s="291"/>
      <c r="AG124" s="292"/>
      <c r="AH124" s="290">
        <v>0.44459859807084728</v>
      </c>
      <c r="AI124" s="291"/>
      <c r="AJ124" s="292"/>
      <c r="AK124" s="290">
        <v>8.4911332949761206E-2</v>
      </c>
      <c r="AL124" s="291"/>
      <c r="AM124" s="291"/>
      <c r="AN124" s="292"/>
      <c r="AO124" s="1"/>
    </row>
    <row r="125" spans="1:41" ht="15" customHeight="1" x14ac:dyDescent="0.25">
      <c r="A125" s="1"/>
      <c r="B125" s="1"/>
      <c r="C125" s="2"/>
      <c r="D125" s="257" t="s">
        <v>105</v>
      </c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8"/>
      <c r="R125" s="259"/>
      <c r="S125" s="254" t="s">
        <v>106</v>
      </c>
      <c r="T125" s="255"/>
      <c r="U125" s="255"/>
      <c r="V125" s="256"/>
      <c r="W125" s="254" t="s">
        <v>118</v>
      </c>
      <c r="X125" s="255"/>
      <c r="Y125" s="255"/>
      <c r="Z125" s="255"/>
      <c r="AA125" s="256"/>
      <c r="AB125" s="290">
        <v>0.78460799938742898</v>
      </c>
      <c r="AC125" s="291"/>
      <c r="AD125" s="292"/>
      <c r="AE125" s="290">
        <v>0.49803167838000145</v>
      </c>
      <c r="AF125" s="291"/>
      <c r="AG125" s="292"/>
      <c r="AH125" s="290">
        <v>0.7513716307397319</v>
      </c>
      <c r="AI125" s="291"/>
      <c r="AJ125" s="292"/>
      <c r="AK125" s="290">
        <v>0.22421898857046321</v>
      </c>
      <c r="AL125" s="291"/>
      <c r="AM125" s="291"/>
      <c r="AN125" s="292"/>
      <c r="AO125" s="1"/>
    </row>
    <row r="126" spans="1:41" ht="15" customHeight="1" x14ac:dyDescent="0.25">
      <c r="A126" s="1"/>
      <c r="B126" s="1"/>
      <c r="C126" s="2"/>
      <c r="D126" s="257" t="s">
        <v>6</v>
      </c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9"/>
      <c r="S126" s="254" t="s">
        <v>7</v>
      </c>
      <c r="T126" s="255"/>
      <c r="U126" s="255"/>
      <c r="V126" s="256"/>
      <c r="W126" s="254" t="s">
        <v>118</v>
      </c>
      <c r="X126" s="255"/>
      <c r="Y126" s="255"/>
      <c r="Z126" s="255"/>
      <c r="AA126" s="256"/>
      <c r="AB126" s="290" t="s">
        <v>132</v>
      </c>
      <c r="AC126" s="291"/>
      <c r="AD126" s="292"/>
      <c r="AE126" s="290" t="s">
        <v>132</v>
      </c>
      <c r="AF126" s="291"/>
      <c r="AG126" s="292"/>
      <c r="AH126" s="290" t="s">
        <v>132</v>
      </c>
      <c r="AI126" s="291"/>
      <c r="AJ126" s="292"/>
      <c r="AK126" s="290" t="s">
        <v>132</v>
      </c>
      <c r="AL126" s="291"/>
      <c r="AM126" s="291"/>
      <c r="AN126" s="292"/>
      <c r="AO126" s="1"/>
    </row>
    <row r="127" spans="1:41" ht="15" customHeight="1" x14ac:dyDescent="0.25">
      <c r="A127" s="1"/>
      <c r="B127" s="1"/>
      <c r="C127" s="2"/>
      <c r="D127" s="257" t="s">
        <v>8</v>
      </c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8"/>
      <c r="R127" s="259"/>
      <c r="S127" s="254" t="s">
        <v>9</v>
      </c>
      <c r="T127" s="255"/>
      <c r="U127" s="255"/>
      <c r="V127" s="256"/>
      <c r="W127" s="254" t="s">
        <v>118</v>
      </c>
      <c r="X127" s="255"/>
      <c r="Y127" s="255"/>
      <c r="Z127" s="255"/>
      <c r="AA127" s="256"/>
      <c r="AB127" s="290">
        <v>0.78460799938742898</v>
      </c>
      <c r="AC127" s="291"/>
      <c r="AD127" s="292"/>
      <c r="AE127" s="290">
        <v>0.49803167838000145</v>
      </c>
      <c r="AF127" s="291"/>
      <c r="AG127" s="292"/>
      <c r="AH127" s="290">
        <v>0.7513716307397319</v>
      </c>
      <c r="AI127" s="291"/>
      <c r="AJ127" s="292"/>
      <c r="AK127" s="290">
        <v>0.22421898857046321</v>
      </c>
      <c r="AL127" s="291"/>
      <c r="AM127" s="291"/>
      <c r="AN127" s="292"/>
      <c r="AO127" s="1"/>
    </row>
    <row r="128" spans="1:41" ht="15" customHeight="1" x14ac:dyDescent="0.25">
      <c r="A128" s="1"/>
      <c r="B128" s="1"/>
      <c r="C128" s="2"/>
      <c r="D128" s="257" t="s">
        <v>10</v>
      </c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8"/>
      <c r="R128" s="259"/>
      <c r="S128" s="254" t="s">
        <v>11</v>
      </c>
      <c r="T128" s="255"/>
      <c r="U128" s="255"/>
      <c r="V128" s="256"/>
      <c r="W128" s="254" t="s">
        <v>186</v>
      </c>
      <c r="X128" s="255"/>
      <c r="Y128" s="255"/>
      <c r="Z128" s="255"/>
      <c r="AA128" s="256"/>
      <c r="AB128" s="269">
        <v>917.17000000000007</v>
      </c>
      <c r="AC128" s="270"/>
      <c r="AD128" s="271"/>
      <c r="AE128" s="269">
        <v>977.9</v>
      </c>
      <c r="AF128" s="270"/>
      <c r="AG128" s="271"/>
      <c r="AH128" s="269">
        <v>980.77</v>
      </c>
      <c r="AI128" s="270"/>
      <c r="AJ128" s="271"/>
      <c r="AK128" s="269">
        <v>985.86</v>
      </c>
      <c r="AL128" s="270"/>
      <c r="AM128" s="270"/>
      <c r="AN128" s="271"/>
      <c r="AO128" s="1"/>
    </row>
    <row r="129" spans="1:41" ht="15" customHeight="1" x14ac:dyDescent="0.25">
      <c r="A129" s="1"/>
      <c r="B129" s="1"/>
      <c r="C129" s="2"/>
      <c r="D129" s="257" t="s">
        <v>12</v>
      </c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  <c r="R129" s="259"/>
      <c r="S129" s="254" t="s">
        <v>112</v>
      </c>
      <c r="T129" s="255"/>
      <c r="U129" s="255"/>
      <c r="V129" s="256"/>
      <c r="W129" s="254" t="s">
        <v>13</v>
      </c>
      <c r="X129" s="255"/>
      <c r="Y129" s="255"/>
      <c r="Z129" s="255"/>
      <c r="AA129" s="256"/>
      <c r="AB129" s="293">
        <v>1.6141464520516888E-7</v>
      </c>
      <c r="AC129" s="294"/>
      <c r="AD129" s="295"/>
      <c r="AE129" s="293">
        <v>4.0072941759157111E-7</v>
      </c>
      <c r="AF129" s="294"/>
      <c r="AG129" s="295"/>
      <c r="AH129" s="293">
        <v>4.3159623929344296E-7</v>
      </c>
      <c r="AI129" s="294"/>
      <c r="AJ129" s="295"/>
      <c r="AK129" s="293">
        <v>5.0539107473683458E-7</v>
      </c>
      <c r="AL129" s="294"/>
      <c r="AM129" s="294"/>
      <c r="AN129" s="295"/>
      <c r="AO129" s="1"/>
    </row>
    <row r="130" spans="1:41" ht="15" customHeight="1" x14ac:dyDescent="0.25">
      <c r="A130" s="1"/>
      <c r="B130" s="1"/>
      <c r="C130" s="2"/>
      <c r="D130" s="257" t="s">
        <v>14</v>
      </c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9"/>
      <c r="S130" s="254" t="s">
        <v>15</v>
      </c>
      <c r="T130" s="255"/>
      <c r="U130" s="255"/>
      <c r="V130" s="256"/>
      <c r="W130" s="254"/>
      <c r="X130" s="255"/>
      <c r="Y130" s="255"/>
      <c r="Z130" s="255"/>
      <c r="AA130" s="256"/>
      <c r="AB130" s="263">
        <v>622185.32769401348</v>
      </c>
      <c r="AC130" s="264"/>
      <c r="AD130" s="265"/>
      <c r="AE130" s="263">
        <v>159080.04761859801</v>
      </c>
      <c r="AF130" s="264"/>
      <c r="AG130" s="265"/>
      <c r="AH130" s="263">
        <v>136008.85111427194</v>
      </c>
      <c r="AI130" s="264"/>
      <c r="AJ130" s="265"/>
      <c r="AK130" s="263">
        <v>35492.354302017338</v>
      </c>
      <c r="AL130" s="264"/>
      <c r="AM130" s="264"/>
      <c r="AN130" s="265"/>
      <c r="AO130" s="1"/>
    </row>
    <row r="131" spans="1:41" ht="15" customHeight="1" x14ac:dyDescent="0.25">
      <c r="A131" s="1"/>
      <c r="B131" s="1"/>
      <c r="C131" s="2"/>
      <c r="D131" s="257" t="s">
        <v>16</v>
      </c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  <c r="R131" s="259"/>
      <c r="S131" s="254" t="s">
        <v>17</v>
      </c>
      <c r="T131" s="255"/>
      <c r="U131" s="255"/>
      <c r="V131" s="256"/>
      <c r="W131" s="254"/>
      <c r="X131" s="255"/>
      <c r="Y131" s="255"/>
      <c r="Z131" s="255"/>
      <c r="AA131" s="256"/>
      <c r="AB131" s="263">
        <v>388865.8298087584</v>
      </c>
      <c r="AC131" s="264"/>
      <c r="AD131" s="265"/>
      <c r="AE131" s="263">
        <v>99425.029761623751</v>
      </c>
      <c r="AF131" s="264"/>
      <c r="AG131" s="265"/>
      <c r="AH131" s="263">
        <v>66958.203625487717</v>
      </c>
      <c r="AI131" s="264"/>
      <c r="AJ131" s="265"/>
      <c r="AK131" s="263">
        <v>10920.724400620718</v>
      </c>
      <c r="AL131" s="264"/>
      <c r="AM131" s="264"/>
      <c r="AN131" s="265"/>
      <c r="AO131" s="1"/>
    </row>
    <row r="132" spans="1:41" ht="15" customHeight="1" x14ac:dyDescent="0.25">
      <c r="A132" s="1"/>
      <c r="B132" s="1"/>
      <c r="C132" s="2"/>
      <c r="D132" s="257" t="s">
        <v>18</v>
      </c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9"/>
      <c r="S132" s="254" t="s">
        <v>19</v>
      </c>
      <c r="T132" s="255"/>
      <c r="U132" s="255"/>
      <c r="V132" s="256"/>
      <c r="W132" s="254"/>
      <c r="X132" s="255"/>
      <c r="Y132" s="255"/>
      <c r="Z132" s="255"/>
      <c r="AA132" s="256"/>
      <c r="AB132" s="263" t="s">
        <v>132</v>
      </c>
      <c r="AC132" s="264"/>
      <c r="AD132" s="265"/>
      <c r="AE132" s="263" t="s">
        <v>132</v>
      </c>
      <c r="AF132" s="264"/>
      <c r="AG132" s="265"/>
      <c r="AH132" s="263" t="s">
        <v>132</v>
      </c>
      <c r="AI132" s="264"/>
      <c r="AJ132" s="265"/>
      <c r="AK132" s="263">
        <v>17746.177151008669</v>
      </c>
      <c r="AL132" s="264"/>
      <c r="AM132" s="264"/>
      <c r="AN132" s="265"/>
      <c r="AO132" s="1"/>
    </row>
    <row r="133" spans="1:41" ht="15" customHeight="1" x14ac:dyDescent="0.25">
      <c r="A133" s="1"/>
      <c r="B133" s="1"/>
      <c r="C133" s="2"/>
      <c r="D133" s="257" t="s">
        <v>20</v>
      </c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8"/>
      <c r="R133" s="259"/>
      <c r="S133" s="254" t="s">
        <v>21</v>
      </c>
      <c r="T133" s="255"/>
      <c r="U133" s="255"/>
      <c r="V133" s="256"/>
      <c r="W133" s="254"/>
      <c r="X133" s="255"/>
      <c r="Y133" s="255"/>
      <c r="Z133" s="255"/>
      <c r="AA133" s="256"/>
      <c r="AB133" s="263" t="s">
        <v>132</v>
      </c>
      <c r="AC133" s="264"/>
      <c r="AD133" s="265"/>
      <c r="AE133" s="263" t="s">
        <v>132</v>
      </c>
      <c r="AF133" s="264"/>
      <c r="AG133" s="265"/>
      <c r="AH133" s="263">
        <v>51506.310481144392</v>
      </c>
      <c r="AI133" s="264"/>
      <c r="AJ133" s="265"/>
      <c r="AK133" s="263">
        <v>6720.4457849973651</v>
      </c>
      <c r="AL133" s="264"/>
      <c r="AM133" s="264"/>
      <c r="AN133" s="265"/>
      <c r="AO133" s="1"/>
    </row>
    <row r="134" spans="1:41" ht="15" customHeight="1" x14ac:dyDescent="0.25">
      <c r="A134" s="1"/>
      <c r="B134" s="1"/>
      <c r="C134" s="2"/>
      <c r="D134" s="257" t="s">
        <v>22</v>
      </c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  <c r="R134" s="259"/>
      <c r="S134" s="254" t="s">
        <v>23</v>
      </c>
      <c r="T134" s="255"/>
      <c r="U134" s="255"/>
      <c r="V134" s="256"/>
      <c r="W134" s="254"/>
      <c r="X134" s="255"/>
      <c r="Y134" s="255"/>
      <c r="Z134" s="255"/>
      <c r="AA134" s="256"/>
      <c r="AB134" s="263">
        <v>388865.8298087584</v>
      </c>
      <c r="AC134" s="264"/>
      <c r="AD134" s="265"/>
      <c r="AE134" s="263">
        <v>99425.029761623751</v>
      </c>
      <c r="AF134" s="264"/>
      <c r="AG134" s="265"/>
      <c r="AH134" s="263">
        <v>87045.664713134014</v>
      </c>
      <c r="AI134" s="264"/>
      <c r="AJ134" s="265"/>
      <c r="AK134" s="263">
        <v>17746.177151008669</v>
      </c>
      <c r="AL134" s="264"/>
      <c r="AM134" s="264"/>
      <c r="AN134" s="265"/>
      <c r="AO134" s="1"/>
    </row>
    <row r="135" spans="1:41" ht="15" customHeight="1" x14ac:dyDescent="0.25">
      <c r="A135" s="1"/>
      <c r="B135" s="1"/>
      <c r="C135" s="2"/>
      <c r="D135" s="257" t="s">
        <v>24</v>
      </c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8"/>
      <c r="R135" s="259"/>
      <c r="S135" s="254" t="s">
        <v>25</v>
      </c>
      <c r="T135" s="255"/>
      <c r="U135" s="255"/>
      <c r="V135" s="256"/>
      <c r="W135" s="254"/>
      <c r="X135" s="255"/>
      <c r="Y135" s="255"/>
      <c r="Z135" s="255"/>
      <c r="AA135" s="256"/>
      <c r="AB135" s="263" t="s">
        <v>132</v>
      </c>
      <c r="AC135" s="264"/>
      <c r="AD135" s="265"/>
      <c r="AE135" s="263" t="s">
        <v>132</v>
      </c>
      <c r="AF135" s="264"/>
      <c r="AG135" s="265"/>
      <c r="AH135" s="263" t="s">
        <v>132</v>
      </c>
      <c r="AI135" s="264"/>
      <c r="AJ135" s="265"/>
      <c r="AK135" s="263" t="s">
        <v>132</v>
      </c>
      <c r="AL135" s="264"/>
      <c r="AM135" s="264"/>
      <c r="AN135" s="265"/>
      <c r="AO135" s="1"/>
    </row>
    <row r="136" spans="1:41" ht="15" customHeight="1" x14ac:dyDescent="0.25">
      <c r="A136" s="78"/>
      <c r="B136" s="296" t="s">
        <v>182</v>
      </c>
      <c r="C136" s="221"/>
      <c r="D136" s="257" t="s">
        <v>26</v>
      </c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9"/>
      <c r="S136" s="254" t="s">
        <v>27</v>
      </c>
      <c r="T136" s="255"/>
      <c r="U136" s="255"/>
      <c r="V136" s="256"/>
      <c r="W136" s="254"/>
      <c r="X136" s="255"/>
      <c r="Y136" s="255"/>
      <c r="Z136" s="255"/>
      <c r="AA136" s="256"/>
      <c r="AB136" s="263" t="s">
        <v>132</v>
      </c>
      <c r="AC136" s="264"/>
      <c r="AD136" s="265"/>
      <c r="AE136" s="263" t="s">
        <v>132</v>
      </c>
      <c r="AF136" s="264"/>
      <c r="AG136" s="265"/>
      <c r="AH136" s="263" t="s">
        <v>132</v>
      </c>
      <c r="AI136" s="264"/>
      <c r="AJ136" s="265"/>
      <c r="AK136" s="263" t="s">
        <v>132</v>
      </c>
      <c r="AL136" s="264"/>
      <c r="AM136" s="264"/>
      <c r="AN136" s="265"/>
      <c r="AO136" s="1"/>
    </row>
    <row r="137" spans="1:41" ht="15" customHeight="1" x14ac:dyDescent="0.25">
      <c r="A137" s="78"/>
      <c r="B137" s="296"/>
      <c r="C137" s="221"/>
      <c r="D137" s="257" t="s">
        <v>28</v>
      </c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  <c r="R137" s="259"/>
      <c r="S137" s="254" t="s">
        <v>158</v>
      </c>
      <c r="T137" s="255"/>
      <c r="U137" s="255"/>
      <c r="V137" s="256"/>
      <c r="W137" s="254"/>
      <c r="X137" s="255"/>
      <c r="Y137" s="255"/>
      <c r="Z137" s="255"/>
      <c r="AA137" s="256"/>
      <c r="AB137" s="297">
        <v>3.4879710568658469E-2</v>
      </c>
      <c r="AC137" s="298"/>
      <c r="AD137" s="299"/>
      <c r="AE137" s="297">
        <v>3.5150968456674377E-2</v>
      </c>
      <c r="AF137" s="298"/>
      <c r="AG137" s="299"/>
      <c r="AH137" s="297">
        <v>4.6433188417596194E-2</v>
      </c>
      <c r="AI137" s="298"/>
      <c r="AJ137" s="299"/>
      <c r="AK137" s="297">
        <v>5.2507071111859503E-2</v>
      </c>
      <c r="AL137" s="298"/>
      <c r="AM137" s="298"/>
      <c r="AN137" s="299"/>
      <c r="AO137" s="1"/>
    </row>
    <row r="138" spans="1:41" ht="14.1" customHeight="1" x14ac:dyDescent="0.25">
      <c r="A138" s="78"/>
      <c r="B138" s="296"/>
      <c r="C138" s="221"/>
      <c r="D138" s="257" t="s">
        <v>29</v>
      </c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8"/>
      <c r="R138" s="259"/>
      <c r="S138" s="254" t="s">
        <v>159</v>
      </c>
      <c r="T138" s="255"/>
      <c r="U138" s="255"/>
      <c r="V138" s="256"/>
      <c r="W138" s="254"/>
      <c r="X138" s="255"/>
      <c r="Y138" s="255"/>
      <c r="Z138" s="255"/>
      <c r="AA138" s="256"/>
      <c r="AB138" s="297">
        <v>3.1142876911231725E-2</v>
      </c>
      <c r="AC138" s="298"/>
      <c r="AD138" s="299"/>
      <c r="AE138" s="297">
        <v>0.11203171521098826</v>
      </c>
      <c r="AF138" s="298"/>
      <c r="AG138" s="299"/>
      <c r="AH138" s="297">
        <v>3.9364505577448673E-2</v>
      </c>
      <c r="AI138" s="298"/>
      <c r="AJ138" s="299"/>
      <c r="AK138" s="297">
        <v>4.2175763292032029E-2</v>
      </c>
      <c r="AL138" s="298"/>
      <c r="AM138" s="298"/>
      <c r="AN138" s="299"/>
      <c r="AO138" s="1"/>
    </row>
    <row r="139" spans="1:41" ht="14.1" customHeight="1" x14ac:dyDescent="0.25">
      <c r="A139" s="78"/>
      <c r="B139" s="296"/>
      <c r="C139" s="221"/>
      <c r="D139" s="257" t="s">
        <v>30</v>
      </c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8"/>
      <c r="R139" s="259"/>
      <c r="S139" s="254" t="s">
        <v>160</v>
      </c>
      <c r="T139" s="255"/>
      <c r="U139" s="255"/>
      <c r="V139" s="256"/>
      <c r="W139" s="254"/>
      <c r="X139" s="255"/>
      <c r="Y139" s="255"/>
      <c r="Z139" s="255"/>
      <c r="AA139" s="256"/>
      <c r="AB139" s="297" t="s">
        <v>132</v>
      </c>
      <c r="AC139" s="298"/>
      <c r="AD139" s="299"/>
      <c r="AE139" s="297" t="s">
        <v>132</v>
      </c>
      <c r="AF139" s="298"/>
      <c r="AG139" s="299"/>
      <c r="AH139" s="297" t="s">
        <v>132</v>
      </c>
      <c r="AI139" s="298"/>
      <c r="AJ139" s="299"/>
      <c r="AK139" s="297">
        <v>4.5327385177981773E-2</v>
      </c>
      <c r="AL139" s="298"/>
      <c r="AM139" s="298"/>
      <c r="AN139" s="299"/>
      <c r="AO139" s="1"/>
    </row>
    <row r="140" spans="1:41" ht="14.1" customHeight="1" x14ac:dyDescent="0.25">
      <c r="A140" s="78"/>
      <c r="B140" s="296"/>
      <c r="C140" s="221"/>
      <c r="D140" s="257" t="s">
        <v>31</v>
      </c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9"/>
      <c r="S140" s="254" t="s">
        <v>161</v>
      </c>
      <c r="T140" s="255"/>
      <c r="U140" s="255"/>
      <c r="V140" s="256"/>
      <c r="W140" s="254"/>
      <c r="X140" s="255"/>
      <c r="Y140" s="255"/>
      <c r="Z140" s="255"/>
      <c r="AA140" s="256"/>
      <c r="AB140" s="297">
        <v>3.1142876911231725E-2</v>
      </c>
      <c r="AC140" s="298"/>
      <c r="AD140" s="299"/>
      <c r="AE140" s="297">
        <v>0.11203171521098826</v>
      </c>
      <c r="AF140" s="298"/>
      <c r="AG140" s="299"/>
      <c r="AH140" s="297">
        <v>4.2033024322998713E-2</v>
      </c>
      <c r="AI140" s="298"/>
      <c r="AJ140" s="299"/>
      <c r="AK140" s="297">
        <v>4.761856377224729E-2</v>
      </c>
      <c r="AL140" s="298"/>
      <c r="AM140" s="298"/>
      <c r="AN140" s="299"/>
      <c r="AO140" s="1"/>
    </row>
    <row r="141" spans="1:41" ht="15" customHeight="1" x14ac:dyDescent="0.25">
      <c r="A141" s="78"/>
      <c r="B141" s="296" t="s">
        <v>91</v>
      </c>
      <c r="C141" s="300"/>
      <c r="D141" s="257" t="s">
        <v>32</v>
      </c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9"/>
      <c r="S141" s="254" t="s">
        <v>162</v>
      </c>
      <c r="T141" s="255"/>
      <c r="U141" s="255"/>
      <c r="V141" s="256"/>
      <c r="W141" s="254"/>
      <c r="X141" s="255"/>
      <c r="Y141" s="255"/>
      <c r="Z141" s="255"/>
      <c r="AA141" s="256"/>
      <c r="AB141" s="297">
        <v>3.1142876911231725E-2</v>
      </c>
      <c r="AC141" s="298"/>
      <c r="AD141" s="299"/>
      <c r="AE141" s="297">
        <v>3.1742241106188451E-2</v>
      </c>
      <c r="AF141" s="298"/>
      <c r="AG141" s="299"/>
      <c r="AH141" s="297">
        <v>4.1764793291818293E-2</v>
      </c>
      <c r="AI141" s="298"/>
      <c r="AJ141" s="299"/>
      <c r="AK141" s="297">
        <v>4.5327385177981773E-2</v>
      </c>
      <c r="AL141" s="298"/>
      <c r="AM141" s="298"/>
      <c r="AN141" s="299"/>
      <c r="AO141" s="1"/>
    </row>
    <row r="142" spans="1:41" ht="15" customHeight="1" x14ac:dyDescent="0.25">
      <c r="A142" s="78"/>
      <c r="B142" s="296"/>
      <c r="C142" s="300"/>
      <c r="D142" s="257" t="s">
        <v>33</v>
      </c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8"/>
      <c r="R142" s="259"/>
      <c r="S142" s="254" t="s">
        <v>163</v>
      </c>
      <c r="T142" s="255"/>
      <c r="U142" s="255"/>
      <c r="V142" s="256"/>
      <c r="W142" s="254"/>
      <c r="X142" s="255"/>
      <c r="Y142" s="255"/>
      <c r="Z142" s="255"/>
      <c r="AA142" s="256"/>
      <c r="AB142" s="297" t="s">
        <v>132</v>
      </c>
      <c r="AC142" s="298"/>
      <c r="AD142" s="299"/>
      <c r="AE142" s="297" t="s">
        <v>132</v>
      </c>
      <c r="AF142" s="298"/>
      <c r="AG142" s="299"/>
      <c r="AH142" s="297" t="s">
        <v>132</v>
      </c>
      <c r="AI142" s="298"/>
      <c r="AJ142" s="299"/>
      <c r="AK142" s="297" t="s">
        <v>132</v>
      </c>
      <c r="AL142" s="298"/>
      <c r="AM142" s="298"/>
      <c r="AN142" s="299"/>
      <c r="AO142" s="1"/>
    </row>
    <row r="143" spans="1:41" ht="15" customHeight="1" x14ac:dyDescent="0.25">
      <c r="A143" s="78"/>
      <c r="B143" s="296"/>
      <c r="C143" s="300"/>
      <c r="D143" s="257" t="s">
        <v>107</v>
      </c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8"/>
      <c r="R143" s="259"/>
      <c r="S143" s="254" t="s">
        <v>164</v>
      </c>
      <c r="T143" s="255"/>
      <c r="U143" s="255"/>
      <c r="V143" s="256"/>
      <c r="W143" s="254"/>
      <c r="X143" s="255"/>
      <c r="Y143" s="255"/>
      <c r="Z143" s="255"/>
      <c r="AA143" s="256"/>
      <c r="AB143" s="297">
        <v>3.1142876911231725E-2</v>
      </c>
      <c r="AC143" s="298"/>
      <c r="AD143" s="299"/>
      <c r="AE143" s="297">
        <v>3.1742241106188451E-2</v>
      </c>
      <c r="AF143" s="298"/>
      <c r="AG143" s="299"/>
      <c r="AH143" s="297">
        <v>4.1764793291818293E-2</v>
      </c>
      <c r="AI143" s="298"/>
      <c r="AJ143" s="299"/>
      <c r="AK143" s="297">
        <v>4.5327385177981773E-2</v>
      </c>
      <c r="AL143" s="298"/>
      <c r="AM143" s="298"/>
      <c r="AN143" s="299"/>
      <c r="AO143" s="1"/>
    </row>
    <row r="144" spans="1:41" ht="15" customHeight="1" x14ac:dyDescent="0.25">
      <c r="A144" s="78"/>
      <c r="B144" s="296"/>
      <c r="C144" s="300"/>
      <c r="D144" s="257" t="s">
        <v>194</v>
      </c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8"/>
      <c r="R144" s="259"/>
      <c r="S144" s="254" t="s">
        <v>165</v>
      </c>
      <c r="T144" s="255"/>
      <c r="U144" s="255"/>
      <c r="V144" s="256"/>
      <c r="W144" s="254"/>
      <c r="X144" s="255"/>
      <c r="Y144" s="255"/>
      <c r="Z144" s="255"/>
      <c r="AA144" s="256"/>
      <c r="AB144" s="297">
        <v>2.6403579184825793E-2</v>
      </c>
      <c r="AC144" s="298"/>
      <c r="AD144" s="299"/>
      <c r="AE144" s="297">
        <v>2.6403579184825793E-2</v>
      </c>
      <c r="AF144" s="298"/>
      <c r="AG144" s="299"/>
      <c r="AH144" s="297">
        <v>4.9140746207337875E-2</v>
      </c>
      <c r="AI144" s="298"/>
      <c r="AJ144" s="299"/>
      <c r="AK144" s="297">
        <v>5.5109807659908264E-2</v>
      </c>
      <c r="AL144" s="298"/>
      <c r="AM144" s="298"/>
      <c r="AN144" s="299"/>
      <c r="AO144" s="1"/>
    </row>
    <row r="145" spans="1:41" ht="15" customHeight="1" x14ac:dyDescent="0.25">
      <c r="A145" s="78"/>
      <c r="B145" s="296"/>
      <c r="C145" s="300"/>
      <c r="D145" s="257" t="s">
        <v>195</v>
      </c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8"/>
      <c r="R145" s="259"/>
      <c r="S145" s="254" t="s">
        <v>166</v>
      </c>
      <c r="T145" s="255"/>
      <c r="U145" s="255"/>
      <c r="V145" s="256"/>
      <c r="W145" s="254"/>
      <c r="X145" s="255"/>
      <c r="Y145" s="255"/>
      <c r="Z145" s="255"/>
      <c r="AA145" s="256"/>
      <c r="AB145" s="297" t="s">
        <v>132</v>
      </c>
      <c r="AC145" s="298"/>
      <c r="AD145" s="299"/>
      <c r="AE145" s="297" t="s">
        <v>132</v>
      </c>
      <c r="AF145" s="298"/>
      <c r="AG145" s="299"/>
      <c r="AH145" s="297" t="s">
        <v>132</v>
      </c>
      <c r="AI145" s="298"/>
      <c r="AJ145" s="299"/>
      <c r="AK145" s="297" t="s">
        <v>132</v>
      </c>
      <c r="AL145" s="298"/>
      <c r="AM145" s="298"/>
      <c r="AN145" s="299"/>
      <c r="AO145" s="1"/>
    </row>
    <row r="146" spans="1:41" ht="15" customHeight="1" x14ac:dyDescent="0.25">
      <c r="A146" s="78"/>
      <c r="B146" s="296"/>
      <c r="C146" s="300"/>
      <c r="D146" s="257" t="s">
        <v>65</v>
      </c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9"/>
      <c r="S146" s="254" t="s">
        <v>167</v>
      </c>
      <c r="T146" s="255"/>
      <c r="U146" s="255"/>
      <c r="V146" s="256"/>
      <c r="W146" s="254"/>
      <c r="X146" s="255"/>
      <c r="Y146" s="255"/>
      <c r="Z146" s="255"/>
      <c r="AA146" s="256"/>
      <c r="AB146" s="297" t="s">
        <v>132</v>
      </c>
      <c r="AC146" s="298"/>
      <c r="AD146" s="299"/>
      <c r="AE146" s="297" t="s">
        <v>132</v>
      </c>
      <c r="AF146" s="298"/>
      <c r="AG146" s="299"/>
      <c r="AH146" s="297" t="s">
        <v>132</v>
      </c>
      <c r="AI146" s="298"/>
      <c r="AJ146" s="299"/>
      <c r="AK146" s="297" t="s">
        <v>132</v>
      </c>
      <c r="AL146" s="298"/>
      <c r="AM146" s="298"/>
      <c r="AN146" s="299"/>
      <c r="AO146" s="1"/>
    </row>
    <row r="147" spans="1:41" ht="15" customHeight="1" x14ac:dyDescent="0.25">
      <c r="A147" s="78"/>
      <c r="B147" s="304" t="s">
        <v>100</v>
      </c>
      <c r="C147" s="305"/>
      <c r="D147" s="308" t="s">
        <v>66</v>
      </c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309"/>
      <c r="Q147" s="309"/>
      <c r="R147" s="310"/>
      <c r="S147" s="157" t="s">
        <v>167</v>
      </c>
      <c r="T147" s="131"/>
      <c r="U147" s="131"/>
      <c r="V147" s="311"/>
      <c r="W147" s="157"/>
      <c r="X147" s="131"/>
      <c r="Y147" s="131"/>
      <c r="Z147" s="131"/>
      <c r="AA147" s="311"/>
      <c r="AB147" s="301" t="s">
        <v>132</v>
      </c>
      <c r="AC147" s="302"/>
      <c r="AD147" s="303"/>
      <c r="AE147" s="301" t="s">
        <v>132</v>
      </c>
      <c r="AF147" s="302"/>
      <c r="AG147" s="303"/>
      <c r="AH147" s="301">
        <v>6.8973762596420032E-2</v>
      </c>
      <c r="AI147" s="302"/>
      <c r="AJ147" s="303"/>
      <c r="AK147" s="301">
        <v>2.8080290151781272E-2</v>
      </c>
      <c r="AL147" s="302"/>
      <c r="AM147" s="302"/>
      <c r="AN147" s="303"/>
      <c r="AO147" s="1"/>
    </row>
    <row r="148" spans="1:41" ht="17.100000000000001" customHeight="1" x14ac:dyDescent="0.25">
      <c r="A148" s="78"/>
      <c r="B148" s="304"/>
      <c r="C148" s="306"/>
      <c r="D148" s="83"/>
      <c r="E148" s="83"/>
      <c r="F148" s="82"/>
      <c r="G148" s="81"/>
      <c r="H148" s="81"/>
      <c r="I148" s="83"/>
      <c r="J148" s="82"/>
      <c r="K148" s="321"/>
      <c r="L148" s="321"/>
      <c r="M148" s="322"/>
      <c r="N148" s="323"/>
      <c r="O148" s="324" t="str">
        <f>O74</f>
        <v>ШИФР-АТС.РГП</v>
      </c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12" t="s">
        <v>94</v>
      </c>
      <c r="AN148" s="313"/>
      <c r="AO148" s="1"/>
    </row>
    <row r="149" spans="1:41" ht="17.100000000000001" customHeight="1" x14ac:dyDescent="0.25">
      <c r="A149" s="78"/>
      <c r="B149" s="304"/>
      <c r="C149" s="306"/>
      <c r="D149" s="86"/>
      <c r="E149" s="86"/>
      <c r="F149" s="85"/>
      <c r="G149" s="84"/>
      <c r="H149" s="84"/>
      <c r="I149" s="86"/>
      <c r="J149" s="85"/>
      <c r="K149" s="314"/>
      <c r="L149" s="314"/>
      <c r="M149" s="315"/>
      <c r="N149" s="316"/>
      <c r="O149" s="325"/>
      <c r="P149" s="325"/>
      <c r="Q149" s="325"/>
      <c r="R149" s="325"/>
      <c r="S149" s="325"/>
      <c r="T149" s="325"/>
      <c r="U149" s="325"/>
      <c r="V149" s="325"/>
      <c r="W149" s="325"/>
      <c r="X149" s="325"/>
      <c r="Y149" s="325"/>
      <c r="Z149" s="325"/>
      <c r="AA149" s="325"/>
      <c r="AB149" s="325"/>
      <c r="AC149" s="325"/>
      <c r="AD149" s="325"/>
      <c r="AE149" s="325"/>
      <c r="AF149" s="325"/>
      <c r="AG149" s="325"/>
      <c r="AH149" s="325"/>
      <c r="AI149" s="325"/>
      <c r="AJ149" s="325"/>
      <c r="AK149" s="325"/>
      <c r="AL149" s="325"/>
      <c r="AM149" s="317">
        <v>2</v>
      </c>
      <c r="AN149" s="318"/>
      <c r="AO149" s="1"/>
    </row>
    <row r="150" spans="1:41" ht="17.100000000000001" customHeight="1" x14ac:dyDescent="0.25">
      <c r="A150" s="78"/>
      <c r="B150" s="304"/>
      <c r="C150" s="307"/>
      <c r="D150" s="102" t="s">
        <v>92</v>
      </c>
      <c r="E150" s="327" t="s">
        <v>93</v>
      </c>
      <c r="F150" s="327"/>
      <c r="G150" s="328" t="s">
        <v>94</v>
      </c>
      <c r="H150" s="328"/>
      <c r="I150" s="312" t="s">
        <v>95</v>
      </c>
      <c r="J150" s="313"/>
      <c r="K150" s="328" t="s">
        <v>96</v>
      </c>
      <c r="L150" s="328"/>
      <c r="M150" s="312" t="s">
        <v>97</v>
      </c>
      <c r="N150" s="313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  <c r="AJ150" s="326"/>
      <c r="AK150" s="326"/>
      <c r="AL150" s="326"/>
      <c r="AM150" s="319"/>
      <c r="AN150" s="320"/>
      <c r="AO150" s="1"/>
    </row>
    <row r="151" spans="1:41" ht="3.7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3.7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7.100000000000001" customHeight="1" x14ac:dyDescent="0.25">
      <c r="A153" s="1"/>
      <c r="B153" s="1"/>
      <c r="C153" s="2"/>
      <c r="D153" s="10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23"/>
      <c r="AN153" s="124"/>
      <c r="AO153" s="1"/>
    </row>
    <row r="154" spans="1:41" ht="15" customHeight="1" x14ac:dyDescent="0.25">
      <c r="A154" s="1"/>
      <c r="B154" s="1"/>
      <c r="C154" s="2"/>
      <c r="D154" s="240" t="s">
        <v>39</v>
      </c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199" t="s">
        <v>40</v>
      </c>
      <c r="T154" s="200"/>
      <c r="U154" s="200"/>
      <c r="V154" s="201"/>
      <c r="W154" s="200" t="s">
        <v>41</v>
      </c>
      <c r="X154" s="200"/>
      <c r="Y154" s="200"/>
      <c r="Z154" s="200"/>
      <c r="AA154" s="200"/>
      <c r="AB154" s="241" t="s">
        <v>42</v>
      </c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3"/>
      <c r="AO154" s="1"/>
    </row>
    <row r="155" spans="1:41" ht="15" customHeight="1" x14ac:dyDescent="0.25">
      <c r="A155" s="1"/>
      <c r="B155" s="1"/>
      <c r="C155" s="2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02"/>
      <c r="T155" s="203"/>
      <c r="U155" s="203"/>
      <c r="V155" s="204"/>
      <c r="W155" s="203"/>
      <c r="X155" s="203"/>
      <c r="Y155" s="203"/>
      <c r="Z155" s="203"/>
      <c r="AA155" s="203"/>
      <c r="AB155" s="156" t="str">
        <f>AB91</f>
        <v>Т1</v>
      </c>
      <c r="AC155" s="153"/>
      <c r="AD155" s="153"/>
      <c r="AE155" s="156" t="str">
        <f>AE91</f>
        <v>Т2</v>
      </c>
      <c r="AF155" s="153"/>
      <c r="AG155" s="153"/>
      <c r="AH155" s="156" t="str">
        <f>AH91</f>
        <v>Т3</v>
      </c>
      <c r="AI155" s="153"/>
      <c r="AJ155" s="153"/>
      <c r="AK155" s="156" t="str">
        <f>AK91</f>
        <v>Т4</v>
      </c>
      <c r="AL155" s="153"/>
      <c r="AM155" s="153"/>
      <c r="AN155" s="154"/>
      <c r="AO155" s="1"/>
    </row>
    <row r="156" spans="1:41" ht="15.95" customHeight="1" x14ac:dyDescent="0.25">
      <c r="A156" s="1"/>
      <c r="B156" s="1"/>
      <c r="C156" s="2"/>
      <c r="D156" s="244" t="s">
        <v>122</v>
      </c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  <c r="AJ156" s="244"/>
      <c r="AK156" s="244"/>
      <c r="AL156" s="244"/>
      <c r="AM156" s="244"/>
      <c r="AN156" s="244"/>
      <c r="AO156" s="1"/>
    </row>
    <row r="157" spans="1:41" ht="15" customHeight="1" x14ac:dyDescent="0.25">
      <c r="A157" s="1"/>
      <c r="B157" s="31"/>
      <c r="C157" s="19"/>
      <c r="D157" s="245" t="s">
        <v>67</v>
      </c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7"/>
      <c r="S157" s="248" t="s">
        <v>68</v>
      </c>
      <c r="T157" s="249"/>
      <c r="U157" s="249"/>
      <c r="V157" s="250"/>
      <c r="W157" s="248"/>
      <c r="X157" s="249"/>
      <c r="Y157" s="249"/>
      <c r="Z157" s="249"/>
      <c r="AA157" s="250"/>
      <c r="AB157" s="329">
        <v>1.4784592563019077</v>
      </c>
      <c r="AC157" s="330"/>
      <c r="AD157" s="331"/>
      <c r="AE157" s="329">
        <v>1.6206122290445164</v>
      </c>
      <c r="AF157" s="330"/>
      <c r="AG157" s="331"/>
      <c r="AH157" s="329">
        <v>1.6369438786999617</v>
      </c>
      <c r="AI157" s="330"/>
      <c r="AJ157" s="331"/>
      <c r="AK157" s="329">
        <v>1.776967646030033</v>
      </c>
      <c r="AL157" s="330"/>
      <c r="AM157" s="330"/>
      <c r="AN157" s="331"/>
      <c r="AO157" s="1"/>
    </row>
    <row r="158" spans="1:41" ht="15" customHeight="1" x14ac:dyDescent="0.25">
      <c r="A158" s="1"/>
      <c r="B158" s="31"/>
      <c r="C158" s="19"/>
      <c r="D158" s="257" t="s">
        <v>69</v>
      </c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8"/>
      <c r="R158" s="259"/>
      <c r="S158" s="254" t="s">
        <v>70</v>
      </c>
      <c r="T158" s="255"/>
      <c r="U158" s="255"/>
      <c r="V158" s="256"/>
      <c r="W158" s="254"/>
      <c r="X158" s="255"/>
      <c r="Y158" s="255"/>
      <c r="Z158" s="255"/>
      <c r="AA158" s="256"/>
      <c r="AB158" s="297">
        <v>1.5274480521393297</v>
      </c>
      <c r="AC158" s="298"/>
      <c r="AD158" s="299"/>
      <c r="AE158" s="297">
        <v>1.6696010248819382</v>
      </c>
      <c r="AF158" s="298"/>
      <c r="AG158" s="299"/>
      <c r="AH158" s="297">
        <v>1.7108070894974694</v>
      </c>
      <c r="AI158" s="298"/>
      <c r="AJ158" s="299"/>
      <c r="AK158" s="297">
        <v>1.8998196526649629</v>
      </c>
      <c r="AL158" s="298"/>
      <c r="AM158" s="298"/>
      <c r="AN158" s="299"/>
      <c r="AO158" s="1"/>
    </row>
    <row r="159" spans="1:41" ht="15" customHeight="1" x14ac:dyDescent="0.25">
      <c r="A159" s="1"/>
      <c r="B159" s="31"/>
      <c r="C159" s="19"/>
      <c r="D159" s="257" t="s">
        <v>71</v>
      </c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8"/>
      <c r="R159" s="259"/>
      <c r="S159" s="254" t="s">
        <v>72</v>
      </c>
      <c r="T159" s="255"/>
      <c r="U159" s="255"/>
      <c r="V159" s="256"/>
      <c r="W159" s="254"/>
      <c r="X159" s="255"/>
      <c r="Y159" s="255"/>
      <c r="Z159" s="255"/>
      <c r="AA159" s="256"/>
      <c r="AB159" s="297" t="s">
        <v>132</v>
      </c>
      <c r="AC159" s="298"/>
      <c r="AD159" s="299"/>
      <c r="AE159" s="297" t="s">
        <v>132</v>
      </c>
      <c r="AF159" s="298"/>
      <c r="AG159" s="299"/>
      <c r="AH159" s="297" t="s">
        <v>132</v>
      </c>
      <c r="AI159" s="298"/>
      <c r="AJ159" s="299"/>
      <c r="AK159" s="297">
        <v>1.8492148449893884</v>
      </c>
      <c r="AL159" s="298"/>
      <c r="AM159" s="298"/>
      <c r="AN159" s="299"/>
      <c r="AO159" s="1"/>
    </row>
    <row r="160" spans="1:41" ht="15" customHeight="1" x14ac:dyDescent="0.25">
      <c r="A160" s="1"/>
      <c r="B160" s="31"/>
      <c r="C160" s="19"/>
      <c r="D160" s="257" t="s">
        <v>145</v>
      </c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8"/>
      <c r="R160" s="259"/>
      <c r="S160" s="254" t="s">
        <v>146</v>
      </c>
      <c r="T160" s="255"/>
      <c r="U160" s="255"/>
      <c r="V160" s="256"/>
      <c r="W160" s="254"/>
      <c r="X160" s="255"/>
      <c r="Y160" s="255"/>
      <c r="Z160" s="255"/>
      <c r="AA160" s="256"/>
      <c r="AB160" s="297" t="s">
        <v>132</v>
      </c>
      <c r="AC160" s="298"/>
      <c r="AD160" s="299"/>
      <c r="AE160" s="297" t="s">
        <v>132</v>
      </c>
      <c r="AF160" s="298"/>
      <c r="AG160" s="299"/>
      <c r="AH160" s="297">
        <v>1.7381534940511103</v>
      </c>
      <c r="AI160" s="298"/>
      <c r="AJ160" s="299"/>
      <c r="AK160" s="297">
        <v>1.9504244603405372</v>
      </c>
      <c r="AL160" s="298"/>
      <c r="AM160" s="298"/>
      <c r="AN160" s="299"/>
      <c r="AO160" s="1"/>
    </row>
    <row r="161" spans="1:41" ht="15" customHeight="1" x14ac:dyDescent="0.25">
      <c r="A161" s="1"/>
      <c r="B161" s="31"/>
      <c r="C161" s="19"/>
      <c r="D161" s="257" t="s">
        <v>63</v>
      </c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8"/>
      <c r="R161" s="259"/>
      <c r="S161" s="254" t="s">
        <v>64</v>
      </c>
      <c r="T161" s="255"/>
      <c r="U161" s="255"/>
      <c r="V161" s="256"/>
      <c r="W161" s="254"/>
      <c r="X161" s="255"/>
      <c r="Y161" s="255"/>
      <c r="Z161" s="255"/>
      <c r="AA161" s="256"/>
      <c r="AB161" s="297">
        <v>1.5274480521393297</v>
      </c>
      <c r="AC161" s="298"/>
      <c r="AD161" s="299"/>
      <c r="AE161" s="297">
        <v>1.6696010248819382</v>
      </c>
      <c r="AF161" s="298"/>
      <c r="AG161" s="299"/>
      <c r="AH161" s="297">
        <v>1.6834606849438287</v>
      </c>
      <c r="AI161" s="298"/>
      <c r="AJ161" s="299"/>
      <c r="AK161" s="297">
        <v>1.8492148449893884</v>
      </c>
      <c r="AL161" s="298"/>
      <c r="AM161" s="298"/>
      <c r="AN161" s="299"/>
      <c r="AO161" s="1"/>
    </row>
    <row r="162" spans="1:41" ht="15" customHeight="1" x14ac:dyDescent="0.25">
      <c r="A162" s="1"/>
      <c r="B162" s="31"/>
      <c r="C162" s="19"/>
      <c r="D162" s="257" t="s">
        <v>138</v>
      </c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8"/>
      <c r="R162" s="259"/>
      <c r="S162" s="254" t="s">
        <v>139</v>
      </c>
      <c r="T162" s="255"/>
      <c r="U162" s="255"/>
      <c r="V162" s="256"/>
      <c r="W162" s="254"/>
      <c r="X162" s="255"/>
      <c r="Y162" s="255"/>
      <c r="Z162" s="255"/>
      <c r="AA162" s="256"/>
      <c r="AB162" s="297" t="s">
        <v>132</v>
      </c>
      <c r="AC162" s="298"/>
      <c r="AD162" s="299"/>
      <c r="AE162" s="297" t="s">
        <v>132</v>
      </c>
      <c r="AF162" s="298"/>
      <c r="AG162" s="299"/>
      <c r="AH162" s="297" t="s">
        <v>132</v>
      </c>
      <c r="AI162" s="298"/>
      <c r="AJ162" s="299"/>
      <c r="AK162" s="297" t="s">
        <v>132</v>
      </c>
      <c r="AL162" s="298"/>
      <c r="AM162" s="298"/>
      <c r="AN162" s="299"/>
      <c r="AO162" s="1"/>
    </row>
    <row r="163" spans="1:41" ht="15" customHeight="1" x14ac:dyDescent="0.25">
      <c r="A163" s="1"/>
      <c r="B163" s="31"/>
      <c r="C163" s="19"/>
      <c r="D163" s="257" t="s">
        <v>147</v>
      </c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8"/>
      <c r="R163" s="259"/>
      <c r="S163" s="254" t="s">
        <v>148</v>
      </c>
      <c r="T163" s="255"/>
      <c r="U163" s="255"/>
      <c r="V163" s="256"/>
      <c r="W163" s="254"/>
      <c r="X163" s="255"/>
      <c r="Y163" s="255"/>
      <c r="Z163" s="255"/>
      <c r="AA163" s="256"/>
      <c r="AB163" s="297" t="s">
        <v>132</v>
      </c>
      <c r="AC163" s="298"/>
      <c r="AD163" s="299"/>
      <c r="AE163" s="297" t="s">
        <v>132</v>
      </c>
      <c r="AF163" s="298"/>
      <c r="AG163" s="299"/>
      <c r="AH163" s="297" t="s">
        <v>132</v>
      </c>
      <c r="AI163" s="298"/>
      <c r="AJ163" s="299"/>
      <c r="AK163" s="297" t="s">
        <v>132</v>
      </c>
      <c r="AL163" s="298"/>
      <c r="AM163" s="298"/>
      <c r="AN163" s="299"/>
      <c r="AO163" s="1"/>
    </row>
    <row r="164" spans="1:41" ht="15" customHeight="1" x14ac:dyDescent="0.25">
      <c r="A164" s="1"/>
      <c r="B164" s="31"/>
      <c r="C164" s="19"/>
      <c r="D164" s="257" t="s">
        <v>196</v>
      </c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8"/>
      <c r="R164" s="259"/>
      <c r="S164" s="254" t="s">
        <v>168</v>
      </c>
      <c r="T164" s="255"/>
      <c r="U164" s="255"/>
      <c r="V164" s="256"/>
      <c r="W164" s="254"/>
      <c r="X164" s="255"/>
      <c r="Y164" s="255"/>
      <c r="Z164" s="255"/>
      <c r="AA164" s="256"/>
      <c r="AB164" s="297">
        <v>0.23497379253979664</v>
      </c>
      <c r="AC164" s="298"/>
      <c r="AD164" s="299"/>
      <c r="AE164" s="297">
        <v>0.25756638207769611</v>
      </c>
      <c r="AF164" s="298"/>
      <c r="AG164" s="299"/>
      <c r="AH164" s="297">
        <v>0.24421216158935916</v>
      </c>
      <c r="AI164" s="298"/>
      <c r="AJ164" s="299"/>
      <c r="AK164" s="297">
        <v>0.8098305230474111</v>
      </c>
      <c r="AL164" s="298"/>
      <c r="AM164" s="298"/>
      <c r="AN164" s="299"/>
      <c r="AO164" s="1"/>
    </row>
    <row r="165" spans="1:41" ht="15" customHeight="1" x14ac:dyDescent="0.25">
      <c r="A165" s="1"/>
      <c r="B165" s="31"/>
      <c r="C165" s="19"/>
      <c r="D165" s="257" t="s">
        <v>197</v>
      </c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8"/>
      <c r="R165" s="259"/>
      <c r="S165" s="254" t="s">
        <v>168</v>
      </c>
      <c r="T165" s="255"/>
      <c r="U165" s="255"/>
      <c r="V165" s="256"/>
      <c r="W165" s="254"/>
      <c r="X165" s="255"/>
      <c r="Y165" s="255"/>
      <c r="Z165" s="255"/>
      <c r="AA165" s="256"/>
      <c r="AB165" s="297" t="s">
        <v>132</v>
      </c>
      <c r="AC165" s="298"/>
      <c r="AD165" s="299"/>
      <c r="AE165" s="297" t="s">
        <v>132</v>
      </c>
      <c r="AF165" s="298"/>
      <c r="AG165" s="299"/>
      <c r="AH165" s="297" t="s">
        <v>132</v>
      </c>
      <c r="AI165" s="298"/>
      <c r="AJ165" s="299"/>
      <c r="AK165" s="297">
        <v>0.32156752398766969</v>
      </c>
      <c r="AL165" s="298"/>
      <c r="AM165" s="298"/>
      <c r="AN165" s="299"/>
      <c r="AO165" s="1"/>
    </row>
    <row r="166" spans="1:41" ht="15" customHeight="1" x14ac:dyDescent="0.25">
      <c r="A166" s="1"/>
      <c r="B166" s="31"/>
      <c r="C166" s="19"/>
      <c r="D166" s="257" t="s">
        <v>198</v>
      </c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9"/>
      <c r="S166" s="254" t="s">
        <v>169</v>
      </c>
      <c r="T166" s="255"/>
      <c r="U166" s="255"/>
      <c r="V166" s="256"/>
      <c r="W166" s="254"/>
      <c r="X166" s="255"/>
      <c r="Y166" s="255"/>
      <c r="Z166" s="255"/>
      <c r="AA166" s="256"/>
      <c r="AB166" s="297">
        <v>1.8839165701870313E-2</v>
      </c>
      <c r="AC166" s="298"/>
      <c r="AD166" s="299"/>
      <c r="AE166" s="297">
        <v>1.8985677017960848E-2</v>
      </c>
      <c r="AF166" s="298"/>
      <c r="AG166" s="299"/>
      <c r="AH166" s="297">
        <v>2.4630026209729816E-2</v>
      </c>
      <c r="AI166" s="298"/>
      <c r="AJ166" s="299"/>
      <c r="AK166" s="297">
        <v>1.9463082948806741E-2</v>
      </c>
      <c r="AL166" s="298"/>
      <c r="AM166" s="298"/>
      <c r="AN166" s="299"/>
      <c r="AO166" s="1"/>
    </row>
    <row r="167" spans="1:41" ht="15" customHeight="1" x14ac:dyDescent="0.25">
      <c r="A167" s="1"/>
      <c r="B167" s="31"/>
      <c r="C167" s="19"/>
      <c r="D167" s="257" t="s">
        <v>199</v>
      </c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9"/>
      <c r="S167" s="254" t="s">
        <v>170</v>
      </c>
      <c r="T167" s="255"/>
      <c r="U167" s="255"/>
      <c r="V167" s="256"/>
      <c r="W167" s="254"/>
      <c r="X167" s="255"/>
      <c r="Y167" s="255"/>
      <c r="Z167" s="255"/>
      <c r="AA167" s="256"/>
      <c r="AB167" s="297" t="s">
        <v>132</v>
      </c>
      <c r="AC167" s="298"/>
      <c r="AD167" s="299"/>
      <c r="AE167" s="297" t="s">
        <v>132</v>
      </c>
      <c r="AF167" s="298"/>
      <c r="AG167" s="299"/>
      <c r="AH167" s="297" t="s">
        <v>132</v>
      </c>
      <c r="AI167" s="298"/>
      <c r="AJ167" s="299"/>
      <c r="AK167" s="297">
        <v>2.3792905090735325E-2</v>
      </c>
      <c r="AL167" s="298"/>
      <c r="AM167" s="298"/>
      <c r="AN167" s="299"/>
      <c r="AO167" s="1"/>
    </row>
    <row r="168" spans="1:41" ht="15" customHeight="1" x14ac:dyDescent="0.25">
      <c r="A168" s="1"/>
      <c r="B168" s="32"/>
      <c r="C168" s="19"/>
      <c r="D168" s="257" t="s">
        <v>200</v>
      </c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9"/>
      <c r="S168" s="254" t="s">
        <v>171</v>
      </c>
      <c r="T168" s="255"/>
      <c r="U168" s="255"/>
      <c r="V168" s="256"/>
      <c r="W168" s="254"/>
      <c r="X168" s="255"/>
      <c r="Y168" s="255"/>
      <c r="Z168" s="255"/>
      <c r="AA168" s="256"/>
      <c r="AB168" s="297" t="s">
        <v>132</v>
      </c>
      <c r="AC168" s="298"/>
      <c r="AD168" s="299"/>
      <c r="AE168" s="297" t="s">
        <v>132</v>
      </c>
      <c r="AF168" s="298"/>
      <c r="AG168" s="299"/>
      <c r="AH168" s="297">
        <v>2.7509531569598254E-2</v>
      </c>
      <c r="AI168" s="298"/>
      <c r="AJ168" s="299"/>
      <c r="AK168" s="297" t="s">
        <v>132</v>
      </c>
      <c r="AL168" s="298"/>
      <c r="AM168" s="298"/>
      <c r="AN168" s="299"/>
      <c r="AO168" s="1"/>
    </row>
    <row r="169" spans="1:41" ht="15" customHeight="1" x14ac:dyDescent="0.25">
      <c r="A169" s="1"/>
      <c r="B169" s="31"/>
      <c r="C169" s="19"/>
      <c r="D169" s="275" t="s">
        <v>201</v>
      </c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  <c r="R169" s="277"/>
      <c r="S169" s="156" t="s">
        <v>172</v>
      </c>
      <c r="T169" s="153"/>
      <c r="U169" s="153"/>
      <c r="V169" s="154"/>
      <c r="W169" s="156"/>
      <c r="X169" s="153"/>
      <c r="Y169" s="153"/>
      <c r="Z169" s="153"/>
      <c r="AA169" s="154"/>
      <c r="AB169" s="301" t="s">
        <v>132</v>
      </c>
      <c r="AC169" s="302"/>
      <c r="AD169" s="303"/>
      <c r="AE169" s="272" t="s">
        <v>132</v>
      </c>
      <c r="AF169" s="273"/>
      <c r="AG169" s="274"/>
      <c r="AH169" s="272" t="s">
        <v>132</v>
      </c>
      <c r="AI169" s="273"/>
      <c r="AJ169" s="274"/>
      <c r="AK169" s="272" t="s">
        <v>132</v>
      </c>
      <c r="AL169" s="273"/>
      <c r="AM169" s="273"/>
      <c r="AN169" s="274"/>
      <c r="AO169" s="1"/>
    </row>
    <row r="170" spans="1:41" ht="15" customHeight="1" x14ac:dyDescent="0.25">
      <c r="A170" s="1"/>
      <c r="B170" s="31"/>
      <c r="C170" s="19"/>
      <c r="D170" s="245" t="s">
        <v>73</v>
      </c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7"/>
      <c r="S170" s="248" t="s">
        <v>74</v>
      </c>
      <c r="T170" s="249"/>
      <c r="U170" s="249"/>
      <c r="V170" s="250"/>
      <c r="W170" s="248" t="s">
        <v>75</v>
      </c>
      <c r="X170" s="249"/>
      <c r="Y170" s="249"/>
      <c r="Z170" s="249"/>
      <c r="AA170" s="250"/>
      <c r="AB170" s="329">
        <v>6.1198444614169983E-2</v>
      </c>
      <c r="AC170" s="330"/>
      <c r="AD170" s="331"/>
      <c r="AE170" s="329">
        <v>2.6494631574478556E-2</v>
      </c>
      <c r="AF170" s="330"/>
      <c r="AG170" s="331"/>
      <c r="AH170" s="329">
        <v>8.7899665369082128E-2</v>
      </c>
      <c r="AI170" s="330"/>
      <c r="AJ170" s="331"/>
      <c r="AK170" s="329">
        <v>3.7683001433351383E-2</v>
      </c>
      <c r="AL170" s="330"/>
      <c r="AM170" s="330"/>
      <c r="AN170" s="331"/>
      <c r="AO170" s="1"/>
    </row>
    <row r="171" spans="1:41" ht="15" customHeight="1" x14ac:dyDescent="0.25">
      <c r="A171" s="1"/>
      <c r="B171" s="1"/>
      <c r="C171" s="2"/>
      <c r="D171" s="257" t="s">
        <v>76</v>
      </c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9"/>
      <c r="S171" s="254" t="s">
        <v>77</v>
      </c>
      <c r="T171" s="255"/>
      <c r="U171" s="255"/>
      <c r="V171" s="256"/>
      <c r="W171" s="254" t="s">
        <v>75</v>
      </c>
      <c r="X171" s="255"/>
      <c r="Y171" s="255"/>
      <c r="Z171" s="255"/>
      <c r="AA171" s="256"/>
      <c r="AB171" s="297">
        <v>2.241317441566137E-3</v>
      </c>
      <c r="AC171" s="298"/>
      <c r="AD171" s="299"/>
      <c r="AE171" s="297">
        <v>8.6592187920025553E-3</v>
      </c>
      <c r="AF171" s="298"/>
      <c r="AG171" s="299"/>
      <c r="AH171" s="297">
        <v>1.1972204313373232E-3</v>
      </c>
      <c r="AI171" s="298"/>
      <c r="AJ171" s="299"/>
      <c r="AK171" s="297">
        <v>1.1757513625842972E-4</v>
      </c>
      <c r="AL171" s="298"/>
      <c r="AM171" s="298"/>
      <c r="AN171" s="299"/>
      <c r="AO171" s="1"/>
    </row>
    <row r="172" spans="1:41" ht="15" customHeight="1" x14ac:dyDescent="0.25">
      <c r="A172" s="1"/>
      <c r="B172" s="1"/>
      <c r="C172" s="2"/>
      <c r="D172" s="257" t="s">
        <v>78</v>
      </c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9"/>
      <c r="S172" s="254" t="s">
        <v>79</v>
      </c>
      <c r="T172" s="255"/>
      <c r="U172" s="255"/>
      <c r="V172" s="256"/>
      <c r="W172" s="254" t="s">
        <v>75</v>
      </c>
      <c r="X172" s="255"/>
      <c r="Y172" s="255"/>
      <c r="Z172" s="255"/>
      <c r="AA172" s="256"/>
      <c r="AB172" s="297">
        <v>0</v>
      </c>
      <c r="AC172" s="298"/>
      <c r="AD172" s="299"/>
      <c r="AE172" s="297">
        <v>0</v>
      </c>
      <c r="AF172" s="298"/>
      <c r="AG172" s="299"/>
      <c r="AH172" s="297">
        <v>0</v>
      </c>
      <c r="AI172" s="298"/>
      <c r="AJ172" s="299"/>
      <c r="AK172" s="297">
        <v>0</v>
      </c>
      <c r="AL172" s="298"/>
      <c r="AM172" s="298"/>
      <c r="AN172" s="299"/>
      <c r="AO172" s="1"/>
    </row>
    <row r="173" spans="1:41" ht="15" customHeight="1" x14ac:dyDescent="0.25">
      <c r="A173" s="1"/>
      <c r="B173" s="1"/>
      <c r="C173" s="2"/>
      <c r="D173" s="257" t="s">
        <v>141</v>
      </c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9"/>
      <c r="S173" s="254" t="s">
        <v>142</v>
      </c>
      <c r="T173" s="255"/>
      <c r="U173" s="255"/>
      <c r="V173" s="256"/>
      <c r="W173" s="254" t="s">
        <v>75</v>
      </c>
      <c r="X173" s="255"/>
      <c r="Y173" s="255"/>
      <c r="Z173" s="255"/>
      <c r="AA173" s="256"/>
      <c r="AB173" s="297">
        <v>6.7239523246984114E-3</v>
      </c>
      <c r="AC173" s="298"/>
      <c r="AD173" s="299"/>
      <c r="AE173" s="297">
        <v>1.4720635679066566E-3</v>
      </c>
      <c r="AF173" s="298"/>
      <c r="AG173" s="299"/>
      <c r="AH173" s="297">
        <v>1.4148736913854609E-2</v>
      </c>
      <c r="AI173" s="298"/>
      <c r="AJ173" s="299"/>
      <c r="AK173" s="297">
        <v>8.5907539994346327E-4</v>
      </c>
      <c r="AL173" s="298"/>
      <c r="AM173" s="298"/>
      <c r="AN173" s="299"/>
      <c r="AO173" s="1"/>
    </row>
    <row r="174" spans="1:41" ht="15" customHeight="1" x14ac:dyDescent="0.25">
      <c r="A174" s="1"/>
      <c r="B174" s="1"/>
      <c r="C174" s="2"/>
      <c r="D174" s="257" t="s">
        <v>143</v>
      </c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9"/>
      <c r="S174" s="254" t="s">
        <v>144</v>
      </c>
      <c r="T174" s="255"/>
      <c r="U174" s="255"/>
      <c r="V174" s="256"/>
      <c r="W174" s="254" t="s">
        <v>75</v>
      </c>
      <c r="X174" s="255"/>
      <c r="Y174" s="255"/>
      <c r="Z174" s="255"/>
      <c r="AA174" s="256"/>
      <c r="AB174" s="297">
        <v>0</v>
      </c>
      <c r="AC174" s="298"/>
      <c r="AD174" s="299"/>
      <c r="AE174" s="297">
        <v>0</v>
      </c>
      <c r="AF174" s="298"/>
      <c r="AG174" s="299"/>
      <c r="AH174" s="297">
        <v>0</v>
      </c>
      <c r="AI174" s="298"/>
      <c r="AJ174" s="299"/>
      <c r="AK174" s="297">
        <v>0</v>
      </c>
      <c r="AL174" s="298"/>
      <c r="AM174" s="298"/>
      <c r="AN174" s="299"/>
      <c r="AO174" s="1"/>
    </row>
    <row r="175" spans="1:41" ht="15" customHeight="1" x14ac:dyDescent="0.25">
      <c r="A175" s="1"/>
      <c r="B175" s="1"/>
      <c r="C175" s="2"/>
      <c r="D175" s="275" t="s">
        <v>130</v>
      </c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7"/>
      <c r="S175" s="156" t="s">
        <v>131</v>
      </c>
      <c r="T175" s="153"/>
      <c r="U175" s="153"/>
      <c r="V175" s="154"/>
      <c r="W175" s="156" t="s">
        <v>75</v>
      </c>
      <c r="X175" s="153"/>
      <c r="Y175" s="153"/>
      <c r="Z175" s="153"/>
      <c r="AA175" s="154"/>
      <c r="AB175" s="301">
        <v>0</v>
      </c>
      <c r="AC175" s="302"/>
      <c r="AD175" s="303"/>
      <c r="AE175" s="301">
        <v>0</v>
      </c>
      <c r="AF175" s="302"/>
      <c r="AG175" s="303"/>
      <c r="AH175" s="301">
        <v>0</v>
      </c>
      <c r="AI175" s="302"/>
      <c r="AJ175" s="303"/>
      <c r="AK175" s="301">
        <v>0</v>
      </c>
      <c r="AL175" s="302"/>
      <c r="AM175" s="302"/>
      <c r="AN175" s="303"/>
      <c r="AO175" s="1"/>
    </row>
    <row r="176" spans="1:41" ht="15" customHeight="1" x14ac:dyDescent="0.25">
      <c r="A176" s="1"/>
      <c r="B176" s="1"/>
      <c r="C176" s="2"/>
      <c r="D176" s="245" t="s">
        <v>202</v>
      </c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7"/>
      <c r="S176" s="248" t="s">
        <v>173</v>
      </c>
      <c r="T176" s="249"/>
      <c r="U176" s="249"/>
      <c r="V176" s="250"/>
      <c r="W176" s="248" t="s">
        <v>75</v>
      </c>
      <c r="X176" s="249"/>
      <c r="Y176" s="249"/>
      <c r="Z176" s="249"/>
      <c r="AA176" s="250"/>
      <c r="AB176" s="329">
        <v>0</v>
      </c>
      <c r="AC176" s="330"/>
      <c r="AD176" s="331"/>
      <c r="AE176" s="329">
        <v>0</v>
      </c>
      <c r="AF176" s="330"/>
      <c r="AG176" s="331"/>
      <c r="AH176" s="329">
        <v>0</v>
      </c>
      <c r="AI176" s="330"/>
      <c r="AJ176" s="331"/>
      <c r="AK176" s="329">
        <v>0</v>
      </c>
      <c r="AL176" s="330"/>
      <c r="AM176" s="330"/>
      <c r="AN176" s="331"/>
      <c r="AO176" s="1"/>
    </row>
    <row r="177" spans="1:41" ht="15" customHeight="1" x14ac:dyDescent="0.25">
      <c r="A177" s="1"/>
      <c r="B177" s="1"/>
      <c r="C177" s="2"/>
      <c r="D177" s="257" t="s">
        <v>203</v>
      </c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9"/>
      <c r="S177" s="254" t="s">
        <v>174</v>
      </c>
      <c r="T177" s="255"/>
      <c r="U177" s="255"/>
      <c r="V177" s="256"/>
      <c r="W177" s="254" t="s">
        <v>75</v>
      </c>
      <c r="X177" s="255"/>
      <c r="Y177" s="255"/>
      <c r="Z177" s="255"/>
      <c r="AA177" s="256"/>
      <c r="AB177" s="297">
        <v>0</v>
      </c>
      <c r="AC177" s="298"/>
      <c r="AD177" s="299"/>
      <c r="AE177" s="297">
        <v>0</v>
      </c>
      <c r="AF177" s="298"/>
      <c r="AG177" s="299"/>
      <c r="AH177" s="297">
        <v>0</v>
      </c>
      <c r="AI177" s="298"/>
      <c r="AJ177" s="299"/>
      <c r="AK177" s="297">
        <v>0</v>
      </c>
      <c r="AL177" s="298"/>
      <c r="AM177" s="298"/>
      <c r="AN177" s="299"/>
      <c r="AO177" s="1"/>
    </row>
    <row r="178" spans="1:41" ht="15" customHeight="1" x14ac:dyDescent="0.25">
      <c r="A178" s="1"/>
      <c r="B178" s="1"/>
      <c r="C178" s="2"/>
      <c r="D178" s="257" t="s">
        <v>204</v>
      </c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9"/>
      <c r="S178" s="254" t="s">
        <v>175</v>
      </c>
      <c r="T178" s="255"/>
      <c r="U178" s="255"/>
      <c r="V178" s="256"/>
      <c r="W178" s="254" t="s">
        <v>75</v>
      </c>
      <c r="X178" s="255"/>
      <c r="Y178" s="255"/>
      <c r="Z178" s="255"/>
      <c r="AA178" s="256"/>
      <c r="AB178" s="297">
        <v>5.4312216274159525E-3</v>
      </c>
      <c r="AC178" s="298"/>
      <c r="AD178" s="299"/>
      <c r="AE178" s="297">
        <v>2.1882956526383846E-3</v>
      </c>
      <c r="AF178" s="298"/>
      <c r="AG178" s="299"/>
      <c r="AH178" s="297">
        <v>8.4310325675645593E-3</v>
      </c>
      <c r="AI178" s="298"/>
      <c r="AJ178" s="299"/>
      <c r="AK178" s="297">
        <v>2.2601797786214392E-3</v>
      </c>
      <c r="AL178" s="298"/>
      <c r="AM178" s="298"/>
      <c r="AN178" s="299"/>
      <c r="AO178" s="1"/>
    </row>
    <row r="179" spans="1:41" ht="15" customHeight="1" x14ac:dyDescent="0.25">
      <c r="A179" s="1"/>
      <c r="B179" s="1"/>
      <c r="C179" s="2"/>
      <c r="D179" s="275" t="s">
        <v>205</v>
      </c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7"/>
      <c r="S179" s="156" t="s">
        <v>176</v>
      </c>
      <c r="T179" s="153"/>
      <c r="U179" s="153"/>
      <c r="V179" s="154"/>
      <c r="W179" s="156" t="s">
        <v>75</v>
      </c>
      <c r="X179" s="153"/>
      <c r="Y179" s="153"/>
      <c r="Z179" s="153"/>
      <c r="AA179" s="154"/>
      <c r="AB179" s="301">
        <v>0</v>
      </c>
      <c r="AC179" s="302"/>
      <c r="AD179" s="303"/>
      <c r="AE179" s="301">
        <v>0</v>
      </c>
      <c r="AF179" s="302"/>
      <c r="AG179" s="303"/>
      <c r="AH179" s="301">
        <v>0</v>
      </c>
      <c r="AI179" s="302"/>
      <c r="AJ179" s="303"/>
      <c r="AK179" s="301">
        <v>1.0322436902761774E-5</v>
      </c>
      <c r="AL179" s="302"/>
      <c r="AM179" s="302"/>
      <c r="AN179" s="303"/>
      <c r="AO179" s="1"/>
    </row>
    <row r="180" spans="1:41" ht="15" customHeight="1" x14ac:dyDescent="0.25">
      <c r="A180" s="1"/>
      <c r="B180" s="1"/>
      <c r="C180" s="2"/>
      <c r="D180" s="245" t="s">
        <v>206</v>
      </c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7"/>
      <c r="S180" s="248" t="s">
        <v>36</v>
      </c>
      <c r="T180" s="249"/>
      <c r="U180" s="249"/>
      <c r="V180" s="250"/>
      <c r="W180" s="248" t="s">
        <v>75</v>
      </c>
      <c r="X180" s="249"/>
      <c r="Y180" s="249"/>
      <c r="Z180" s="249"/>
      <c r="AA180" s="250"/>
      <c r="AB180" s="329">
        <v>0</v>
      </c>
      <c r="AC180" s="330"/>
      <c r="AD180" s="331"/>
      <c r="AE180" s="329">
        <v>0</v>
      </c>
      <c r="AF180" s="330"/>
      <c r="AG180" s="331"/>
      <c r="AH180" s="329">
        <v>9.7238360889745367E-4</v>
      </c>
      <c r="AI180" s="330"/>
      <c r="AJ180" s="331"/>
      <c r="AK180" s="329">
        <v>0</v>
      </c>
      <c r="AL180" s="330"/>
      <c r="AM180" s="330"/>
      <c r="AN180" s="331"/>
      <c r="AO180" s="1"/>
    </row>
    <row r="181" spans="1:41" ht="15" customHeight="1" x14ac:dyDescent="0.25">
      <c r="A181" s="1"/>
      <c r="B181" s="1"/>
      <c r="C181" s="2"/>
      <c r="D181" s="257" t="s">
        <v>207</v>
      </c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9"/>
      <c r="S181" s="254" t="s">
        <v>37</v>
      </c>
      <c r="T181" s="255"/>
      <c r="U181" s="255"/>
      <c r="V181" s="256"/>
      <c r="W181" s="254" t="s">
        <v>75</v>
      </c>
      <c r="X181" s="255"/>
      <c r="Y181" s="255"/>
      <c r="Z181" s="255"/>
      <c r="AA181" s="256"/>
      <c r="AB181" s="297">
        <v>5.2209377314754335E-2</v>
      </c>
      <c r="AC181" s="298"/>
      <c r="AD181" s="299"/>
      <c r="AE181" s="297">
        <v>2.2920289117280623E-2</v>
      </c>
      <c r="AF181" s="298"/>
      <c r="AG181" s="299"/>
      <c r="AH181" s="297">
        <v>4.6125006553745962E-2</v>
      </c>
      <c r="AI181" s="298"/>
      <c r="AJ181" s="299"/>
      <c r="AK181" s="297">
        <v>3.4011235357228005E-2</v>
      </c>
      <c r="AL181" s="298"/>
      <c r="AM181" s="298"/>
      <c r="AN181" s="299"/>
      <c r="AO181" s="1"/>
    </row>
    <row r="182" spans="1:41" ht="15" customHeight="1" x14ac:dyDescent="0.25">
      <c r="A182" s="1"/>
      <c r="B182" s="1"/>
      <c r="C182" s="2"/>
      <c r="D182" s="257" t="s">
        <v>208</v>
      </c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8"/>
      <c r="R182" s="259"/>
      <c r="S182" s="254" t="s">
        <v>38</v>
      </c>
      <c r="T182" s="255"/>
      <c r="U182" s="255"/>
      <c r="V182" s="256"/>
      <c r="W182" s="254" t="s">
        <v>75</v>
      </c>
      <c r="X182" s="255"/>
      <c r="Y182" s="255"/>
      <c r="Z182" s="255"/>
      <c r="AA182" s="256"/>
      <c r="AB182" s="297">
        <v>0</v>
      </c>
      <c r="AC182" s="298"/>
      <c r="AD182" s="299"/>
      <c r="AE182" s="297">
        <v>0</v>
      </c>
      <c r="AF182" s="298"/>
      <c r="AG182" s="299"/>
      <c r="AH182" s="297">
        <v>0</v>
      </c>
      <c r="AI182" s="298"/>
      <c r="AJ182" s="299"/>
      <c r="AK182" s="297">
        <v>8.8525152246504636E-4</v>
      </c>
      <c r="AL182" s="298"/>
      <c r="AM182" s="298"/>
      <c r="AN182" s="299"/>
      <c r="AO182" s="1"/>
    </row>
    <row r="183" spans="1:41" ht="15" customHeight="1" x14ac:dyDescent="0.25">
      <c r="A183" s="1"/>
      <c r="B183" s="1"/>
      <c r="C183" s="2"/>
      <c r="D183" s="275" t="s">
        <v>209</v>
      </c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7"/>
      <c r="S183" s="156" t="s">
        <v>133</v>
      </c>
      <c r="T183" s="153"/>
      <c r="U183" s="153"/>
      <c r="V183" s="154"/>
      <c r="W183" s="156" t="s">
        <v>75</v>
      </c>
      <c r="X183" s="153"/>
      <c r="Y183" s="153"/>
      <c r="Z183" s="153"/>
      <c r="AA183" s="154"/>
      <c r="AB183" s="301">
        <v>0</v>
      </c>
      <c r="AC183" s="302"/>
      <c r="AD183" s="303"/>
      <c r="AE183" s="301">
        <v>0</v>
      </c>
      <c r="AF183" s="302"/>
      <c r="AG183" s="303"/>
      <c r="AH183" s="301">
        <v>0</v>
      </c>
      <c r="AI183" s="302"/>
      <c r="AJ183" s="303"/>
      <c r="AK183" s="301">
        <v>0</v>
      </c>
      <c r="AL183" s="302"/>
      <c r="AM183" s="302"/>
      <c r="AN183" s="303"/>
      <c r="AO183" s="1"/>
    </row>
    <row r="184" spans="1:41" ht="15" customHeight="1" x14ac:dyDescent="0.25">
      <c r="A184" s="1"/>
      <c r="B184" s="1"/>
      <c r="C184" s="2"/>
      <c r="D184" s="343"/>
      <c r="E184" s="344"/>
      <c r="F184" s="344"/>
      <c r="G184" s="344"/>
      <c r="H184" s="344"/>
      <c r="I184" s="344"/>
      <c r="J184" s="344"/>
      <c r="K184" s="344"/>
      <c r="L184" s="344"/>
      <c r="M184" s="344"/>
      <c r="N184" s="344"/>
      <c r="O184" s="344"/>
      <c r="P184" s="344"/>
      <c r="Q184" s="344"/>
      <c r="R184" s="345"/>
      <c r="S184" s="346"/>
      <c r="T184" s="346"/>
      <c r="U184" s="346"/>
      <c r="V184" s="347"/>
      <c r="W184" s="349"/>
      <c r="X184" s="346"/>
      <c r="Y184" s="346"/>
      <c r="Z184" s="346"/>
      <c r="AA184" s="347"/>
      <c r="AB184" s="348"/>
      <c r="AC184" s="332"/>
      <c r="AD184" s="333"/>
      <c r="AE184" s="348"/>
      <c r="AF184" s="332"/>
      <c r="AG184" s="333"/>
      <c r="AH184" s="348"/>
      <c r="AI184" s="332"/>
      <c r="AJ184" s="333"/>
      <c r="AK184" s="332"/>
      <c r="AL184" s="332"/>
      <c r="AM184" s="332"/>
      <c r="AN184" s="333"/>
      <c r="AO184" s="1"/>
    </row>
    <row r="185" spans="1:41" ht="15" customHeight="1" x14ac:dyDescent="0.25">
      <c r="A185" s="1"/>
      <c r="B185" s="1"/>
      <c r="C185" s="2"/>
      <c r="D185" s="334"/>
      <c r="E185" s="335"/>
      <c r="F185" s="335"/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6"/>
      <c r="S185" s="337"/>
      <c r="T185" s="337"/>
      <c r="U185" s="337"/>
      <c r="V185" s="338"/>
      <c r="W185" s="339"/>
      <c r="X185" s="337"/>
      <c r="Y185" s="337"/>
      <c r="Z185" s="337"/>
      <c r="AA185" s="338"/>
      <c r="AB185" s="340"/>
      <c r="AC185" s="341"/>
      <c r="AD185" s="342"/>
      <c r="AE185" s="340"/>
      <c r="AF185" s="341"/>
      <c r="AG185" s="342"/>
      <c r="AH185" s="340"/>
      <c r="AI185" s="341"/>
      <c r="AJ185" s="342"/>
      <c r="AK185" s="341"/>
      <c r="AL185" s="341"/>
      <c r="AM185" s="341"/>
      <c r="AN185" s="342"/>
      <c r="AO185" s="1"/>
    </row>
    <row r="186" spans="1:41" ht="15" customHeight="1" x14ac:dyDescent="0.25">
      <c r="A186" s="1"/>
      <c r="B186" s="1"/>
      <c r="C186" s="2"/>
      <c r="D186" s="334"/>
      <c r="E186" s="335"/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6"/>
      <c r="S186" s="339"/>
      <c r="T186" s="337"/>
      <c r="U186" s="337"/>
      <c r="V186" s="338"/>
      <c r="W186" s="339"/>
      <c r="X186" s="337"/>
      <c r="Y186" s="337"/>
      <c r="Z186" s="337"/>
      <c r="AA186" s="338"/>
      <c r="AB186" s="340"/>
      <c r="AC186" s="341"/>
      <c r="AD186" s="342"/>
      <c r="AE186" s="340"/>
      <c r="AF186" s="341"/>
      <c r="AG186" s="342"/>
      <c r="AH186" s="340"/>
      <c r="AI186" s="341"/>
      <c r="AJ186" s="342"/>
      <c r="AK186" s="341"/>
      <c r="AL186" s="341"/>
      <c r="AM186" s="341"/>
      <c r="AN186" s="342"/>
      <c r="AO186" s="1"/>
    </row>
    <row r="187" spans="1:41" ht="15" customHeight="1" x14ac:dyDescent="0.25">
      <c r="A187" s="1"/>
      <c r="B187" s="1"/>
      <c r="C187" s="2"/>
      <c r="D187" s="334"/>
      <c r="E187" s="335"/>
      <c r="F187" s="335"/>
      <c r="G187" s="335"/>
      <c r="H187" s="335"/>
      <c r="I187" s="335"/>
      <c r="J187" s="335"/>
      <c r="K187" s="335"/>
      <c r="L187" s="335"/>
      <c r="M187" s="335"/>
      <c r="N187" s="335"/>
      <c r="O187" s="335"/>
      <c r="P187" s="335"/>
      <c r="Q187" s="335"/>
      <c r="R187" s="336"/>
      <c r="S187" s="339"/>
      <c r="T187" s="337"/>
      <c r="U187" s="337"/>
      <c r="V187" s="338"/>
      <c r="W187" s="339"/>
      <c r="X187" s="337"/>
      <c r="Y187" s="337"/>
      <c r="Z187" s="337"/>
      <c r="AA187" s="338"/>
      <c r="AB187" s="350"/>
      <c r="AC187" s="351"/>
      <c r="AD187" s="352"/>
      <c r="AE187" s="350"/>
      <c r="AF187" s="351"/>
      <c r="AG187" s="352"/>
      <c r="AH187" s="350"/>
      <c r="AI187" s="351"/>
      <c r="AJ187" s="352"/>
      <c r="AK187" s="351"/>
      <c r="AL187" s="351"/>
      <c r="AM187" s="351"/>
      <c r="AN187" s="352"/>
      <c r="AO187" s="1"/>
    </row>
    <row r="188" spans="1:41" ht="15" customHeight="1" x14ac:dyDescent="0.25">
      <c r="A188" s="1"/>
      <c r="B188" s="1"/>
      <c r="C188" s="2"/>
      <c r="D188" s="364"/>
      <c r="E188" s="365"/>
      <c r="F188" s="365"/>
      <c r="G188" s="365"/>
      <c r="H188" s="365"/>
      <c r="I188" s="365"/>
      <c r="J188" s="365"/>
      <c r="K188" s="365"/>
      <c r="L188" s="365"/>
      <c r="M188" s="365"/>
      <c r="N188" s="365"/>
      <c r="O188" s="365"/>
      <c r="P188" s="365"/>
      <c r="Q188" s="365"/>
      <c r="R188" s="366"/>
      <c r="S188" s="367"/>
      <c r="T188" s="368"/>
      <c r="U188" s="368"/>
      <c r="V188" s="369"/>
      <c r="W188" s="367"/>
      <c r="X188" s="368"/>
      <c r="Y188" s="368"/>
      <c r="Z188" s="368"/>
      <c r="AA188" s="369"/>
      <c r="AB188" s="371"/>
      <c r="AC188" s="372"/>
      <c r="AD188" s="373"/>
      <c r="AE188" s="371"/>
      <c r="AF188" s="372"/>
      <c r="AG188" s="373"/>
      <c r="AH188" s="371"/>
      <c r="AI188" s="372"/>
      <c r="AJ188" s="373"/>
      <c r="AK188" s="353"/>
      <c r="AL188" s="353"/>
      <c r="AM188" s="353"/>
      <c r="AN188" s="354"/>
      <c r="AO188" s="1"/>
    </row>
    <row r="189" spans="1:41" ht="18" customHeight="1" x14ac:dyDescent="0.25">
      <c r="A189" s="1"/>
      <c r="B189" s="1"/>
      <c r="C189" s="2"/>
      <c r="D189" s="355" t="s">
        <v>220</v>
      </c>
      <c r="E189" s="356"/>
      <c r="F189" s="356"/>
      <c r="G189" s="356"/>
      <c r="H189" s="356"/>
      <c r="I189" s="356"/>
      <c r="J189" s="356"/>
      <c r="K189" s="356"/>
      <c r="L189" s="356"/>
      <c r="M189" s="356"/>
      <c r="N189" s="356"/>
      <c r="O189" s="356"/>
      <c r="P189" s="356"/>
      <c r="Q189" s="356"/>
      <c r="R189" s="357"/>
      <c r="S189" s="358" t="s">
        <v>134</v>
      </c>
      <c r="T189" s="359"/>
      <c r="U189" s="359"/>
      <c r="V189" s="359"/>
      <c r="W189" s="244" t="s">
        <v>75</v>
      </c>
      <c r="X189" s="244"/>
      <c r="Y189" s="244"/>
      <c r="Z189" s="244"/>
      <c r="AA189" s="244"/>
      <c r="AB189" s="360">
        <f>SUM(AB170:AD183)</f>
        <v>0.12780431332260483</v>
      </c>
      <c r="AC189" s="360"/>
      <c r="AD189" s="360"/>
      <c r="AE189" s="360">
        <f>SUM(AE170:AG183)</f>
        <v>6.1734498704306778E-2</v>
      </c>
      <c r="AF189" s="360"/>
      <c r="AG189" s="360"/>
      <c r="AH189" s="360">
        <f>SUM(AH170:AJ183)</f>
        <v>0.15877404544448204</v>
      </c>
      <c r="AI189" s="360"/>
      <c r="AJ189" s="360"/>
      <c r="AK189" s="361">
        <f>SUM(AK170:AN183)</f>
        <v>7.5826641064770522E-2</v>
      </c>
      <c r="AL189" s="362"/>
      <c r="AM189" s="362"/>
      <c r="AN189" s="363"/>
      <c r="AO189" s="1"/>
    </row>
    <row r="190" spans="1:41" ht="14.1" customHeight="1" x14ac:dyDescent="0.25">
      <c r="A190" s="1"/>
      <c r="B190" s="1"/>
      <c r="C190" s="2"/>
      <c r="D190" s="308"/>
      <c r="E190" s="309"/>
      <c r="F190" s="309"/>
      <c r="G190" s="309"/>
      <c r="H190" s="309"/>
      <c r="I190" s="309"/>
      <c r="J190" s="309"/>
      <c r="K190" s="309"/>
      <c r="L190" s="309"/>
      <c r="M190" s="309"/>
      <c r="N190" s="309"/>
      <c r="O190" s="309"/>
      <c r="P190" s="309"/>
      <c r="Q190" s="309"/>
      <c r="R190" s="309"/>
      <c r="S190" s="131"/>
      <c r="T190" s="131"/>
      <c r="U190" s="131"/>
      <c r="V190" s="131"/>
      <c r="W190" s="131"/>
      <c r="X190" s="131"/>
      <c r="Y190" s="131"/>
      <c r="Z190" s="131"/>
      <c r="AA190" s="131"/>
      <c r="AB190" s="370"/>
      <c r="AC190" s="370"/>
      <c r="AD190" s="370"/>
      <c r="AE190" s="370"/>
      <c r="AF190" s="370"/>
      <c r="AG190" s="370"/>
      <c r="AH190" s="370"/>
      <c r="AI190" s="370"/>
      <c r="AJ190" s="370"/>
      <c r="AK190" s="370"/>
      <c r="AL190" s="370"/>
      <c r="AM190" s="370"/>
      <c r="AN190" s="374"/>
      <c r="AO190" s="1"/>
    </row>
    <row r="191" spans="1:41" ht="14.1" customHeight="1" x14ac:dyDescent="0.25">
      <c r="A191" s="1"/>
      <c r="B191" s="2"/>
      <c r="C191" s="2"/>
      <c r="D191" s="308"/>
      <c r="E191" s="309"/>
      <c r="F191" s="309"/>
      <c r="G191" s="309"/>
      <c r="H191" s="309"/>
      <c r="I191" s="309"/>
      <c r="J191" s="309"/>
      <c r="K191" s="309"/>
      <c r="L191" s="309"/>
      <c r="M191" s="309"/>
      <c r="N191" s="309"/>
      <c r="O191" s="309"/>
      <c r="P191" s="309"/>
      <c r="Q191" s="309"/>
      <c r="R191" s="309"/>
      <c r="S191" s="131"/>
      <c r="T191" s="131"/>
      <c r="U191" s="131"/>
      <c r="V191" s="131"/>
      <c r="W191" s="131"/>
      <c r="X191" s="131"/>
      <c r="Y191" s="131"/>
      <c r="Z191" s="131"/>
      <c r="AA191" s="131"/>
      <c r="AB191" s="370"/>
      <c r="AC191" s="370"/>
      <c r="AD191" s="370"/>
      <c r="AE191" s="370"/>
      <c r="AF191" s="370"/>
      <c r="AG191" s="370"/>
      <c r="AH191" s="370"/>
      <c r="AI191" s="370"/>
      <c r="AJ191" s="370"/>
      <c r="AK191" s="370"/>
      <c r="AL191" s="370"/>
      <c r="AM191" s="370"/>
      <c r="AN191" s="374"/>
      <c r="AO191" s="1"/>
    </row>
    <row r="192" spans="1:41" ht="15" customHeight="1" x14ac:dyDescent="0.25">
      <c r="A192" s="1"/>
      <c r="B192" s="2"/>
      <c r="C192" s="2"/>
      <c r="D192" s="117" t="s">
        <v>183</v>
      </c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9"/>
      <c r="AO192" s="1"/>
    </row>
    <row r="193" spans="1:41" ht="15" customHeight="1" x14ac:dyDescent="0.25">
      <c r="A193" s="1"/>
      <c r="B193" s="2"/>
      <c r="C193" s="2"/>
      <c r="D193" s="11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9"/>
      <c r="AO193" s="1"/>
    </row>
    <row r="194" spans="1:41" ht="15" customHeight="1" x14ac:dyDescent="0.25">
      <c r="A194" s="1"/>
      <c r="B194" s="2"/>
      <c r="C194" s="2"/>
      <c r="D194" s="11"/>
      <c r="E194" s="13"/>
      <c r="F194" s="13"/>
      <c r="G194" s="106"/>
      <c r="H194" s="13"/>
      <c r="I194" s="13"/>
      <c r="J194" s="13"/>
      <c r="K194" s="127" t="s">
        <v>221</v>
      </c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370">
        <f>AB189</f>
        <v>0.12780431332260483</v>
      </c>
      <c r="AC194" s="370"/>
      <c r="AD194" s="370"/>
      <c r="AE194" s="131" t="s">
        <v>75</v>
      </c>
      <c r="AF194" s="131"/>
      <c r="AG194" s="131"/>
      <c r="AH194" s="13"/>
      <c r="AI194" s="13"/>
      <c r="AJ194" s="13"/>
      <c r="AK194" s="13"/>
      <c r="AL194" s="13"/>
      <c r="AM194" s="92"/>
      <c r="AN194" s="93"/>
      <c r="AO194" s="1"/>
    </row>
    <row r="195" spans="1:41" ht="15" customHeight="1" x14ac:dyDescent="0.25">
      <c r="A195" s="1"/>
      <c r="B195" s="2"/>
      <c r="C195" s="2"/>
      <c r="D195" s="11"/>
      <c r="E195" s="13"/>
      <c r="F195" s="13"/>
      <c r="G195" s="13"/>
      <c r="H195" s="13"/>
      <c r="I195" s="13"/>
      <c r="J195" s="13"/>
      <c r="K195" s="127" t="s">
        <v>222</v>
      </c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370">
        <f>AE189</f>
        <v>6.1734498704306778E-2</v>
      </c>
      <c r="AC195" s="370"/>
      <c r="AD195" s="370"/>
      <c r="AE195" s="131" t="s">
        <v>75</v>
      </c>
      <c r="AF195" s="131"/>
      <c r="AG195" s="131"/>
      <c r="AH195" s="92"/>
      <c r="AI195" s="92"/>
      <c r="AJ195" s="92"/>
      <c r="AK195" s="92"/>
      <c r="AL195" s="92"/>
      <c r="AM195" s="92"/>
      <c r="AN195" s="93"/>
      <c r="AO195" s="1"/>
    </row>
    <row r="196" spans="1:41" ht="15" customHeight="1" x14ac:dyDescent="0.25">
      <c r="A196" s="1"/>
      <c r="B196" s="2"/>
      <c r="C196" s="19"/>
      <c r="D196" s="11"/>
      <c r="E196" s="13"/>
      <c r="F196" s="13"/>
      <c r="G196" s="13"/>
      <c r="H196" s="13"/>
      <c r="I196" s="13"/>
      <c r="J196" s="101"/>
      <c r="K196" s="127" t="s">
        <v>224</v>
      </c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370">
        <f>AH189</f>
        <v>0.15877404544448204</v>
      </c>
      <c r="AC196" s="370"/>
      <c r="AD196" s="370"/>
      <c r="AE196" s="131" t="s">
        <v>75</v>
      </c>
      <c r="AF196" s="131"/>
      <c r="AG196" s="131"/>
      <c r="AH196" s="92"/>
      <c r="AI196" s="92"/>
      <c r="AJ196" s="92"/>
      <c r="AK196" s="92"/>
      <c r="AL196" s="92"/>
      <c r="AM196" s="92"/>
      <c r="AN196" s="93"/>
      <c r="AO196" s="1"/>
    </row>
    <row r="197" spans="1:41" ht="14.1" customHeight="1" x14ac:dyDescent="0.25">
      <c r="A197" s="1"/>
      <c r="B197" s="31"/>
      <c r="C197" s="19"/>
      <c r="D197" s="94"/>
      <c r="E197" s="95"/>
      <c r="F197" s="95"/>
      <c r="G197" s="95"/>
      <c r="H197" s="95"/>
      <c r="I197" s="95"/>
      <c r="J197" s="95"/>
      <c r="K197" s="127" t="s">
        <v>223</v>
      </c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370">
        <f>AK189</f>
        <v>7.5826641064770522E-2</v>
      </c>
      <c r="AC197" s="370"/>
      <c r="AD197" s="370"/>
      <c r="AE197" s="131" t="s">
        <v>75</v>
      </c>
      <c r="AF197" s="131"/>
      <c r="AG197" s="131"/>
      <c r="AH197" s="95"/>
      <c r="AI197" s="95"/>
      <c r="AJ197" s="95"/>
      <c r="AK197" s="96"/>
      <c r="AL197" s="96"/>
      <c r="AM197" s="96"/>
      <c r="AN197" s="97"/>
      <c r="AO197" s="1"/>
    </row>
    <row r="198" spans="1:41" ht="14.1" customHeight="1" x14ac:dyDescent="0.25">
      <c r="A198" s="1"/>
      <c r="B198" s="31"/>
      <c r="C198" s="19"/>
      <c r="D198" s="90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30"/>
      <c r="AO198" s="1"/>
    </row>
    <row r="199" spans="1:41" ht="14.1" customHeight="1" x14ac:dyDescent="0.25">
      <c r="A199" s="1"/>
      <c r="B199" s="31"/>
      <c r="C199" s="19"/>
      <c r="D199" s="90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30"/>
      <c r="AO199" s="1"/>
    </row>
    <row r="200" spans="1:41" ht="13.5" customHeight="1" x14ac:dyDescent="0.25">
      <c r="A200" s="1"/>
      <c r="B200" s="31"/>
      <c r="C200" s="19"/>
      <c r="D200" s="90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30"/>
      <c r="AO200" s="1"/>
    </row>
    <row r="201" spans="1:41" ht="14.1" customHeight="1" x14ac:dyDescent="0.25">
      <c r="A201" s="1"/>
      <c r="B201" s="296" t="s">
        <v>182</v>
      </c>
      <c r="C201" s="300"/>
      <c r="D201" s="90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30"/>
      <c r="AO201" s="1"/>
    </row>
    <row r="202" spans="1:41" ht="14.1" customHeight="1" x14ac:dyDescent="0.25">
      <c r="A202" s="1"/>
      <c r="B202" s="296"/>
      <c r="C202" s="300"/>
      <c r="D202" s="90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30"/>
      <c r="AO202" s="1"/>
    </row>
    <row r="203" spans="1:41" ht="14.1" customHeight="1" x14ac:dyDescent="0.25">
      <c r="A203" s="1"/>
      <c r="B203" s="296"/>
      <c r="C203" s="300"/>
      <c r="D203" s="90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30"/>
      <c r="AO203" s="1"/>
    </row>
    <row r="204" spans="1:41" ht="14.1" customHeight="1" x14ac:dyDescent="0.25">
      <c r="A204" s="1"/>
      <c r="B204" s="296"/>
      <c r="C204" s="300"/>
      <c r="D204" s="90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30"/>
      <c r="AO204" s="1"/>
    </row>
    <row r="205" spans="1:41" ht="18" customHeight="1" x14ac:dyDescent="0.25">
      <c r="A205" s="1"/>
      <c r="B205" s="161"/>
      <c r="C205" s="305"/>
      <c r="D205" s="90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30"/>
      <c r="AO205" s="1"/>
    </row>
    <row r="206" spans="1:41" ht="15" customHeight="1" x14ac:dyDescent="0.25">
      <c r="A206" s="1"/>
      <c r="B206" s="161" t="s">
        <v>91</v>
      </c>
      <c r="C206" s="305"/>
      <c r="D206" s="90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30"/>
      <c r="AO206" s="1"/>
    </row>
    <row r="207" spans="1:41" ht="15" customHeight="1" x14ac:dyDescent="0.25">
      <c r="A207" s="1"/>
      <c r="B207" s="162"/>
      <c r="C207" s="306"/>
      <c r="D207" s="90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30"/>
      <c r="AO207" s="1"/>
    </row>
    <row r="208" spans="1:41" ht="15" customHeight="1" x14ac:dyDescent="0.25">
      <c r="A208" s="1"/>
      <c r="B208" s="162"/>
      <c r="C208" s="306"/>
      <c r="D208" s="308"/>
      <c r="E208" s="309"/>
      <c r="F208" s="309"/>
      <c r="G208" s="309"/>
      <c r="H208" s="309"/>
      <c r="I208" s="309"/>
      <c r="J208" s="309"/>
      <c r="K208" s="309"/>
      <c r="L208" s="309"/>
      <c r="M208" s="309"/>
      <c r="N208" s="309"/>
      <c r="O208" s="309"/>
      <c r="P208" s="309"/>
      <c r="Q208" s="309"/>
      <c r="R208" s="309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375"/>
      <c r="AF208" s="375"/>
      <c r="AG208" s="375"/>
      <c r="AH208" s="375"/>
      <c r="AI208" s="375"/>
      <c r="AJ208" s="375"/>
      <c r="AK208" s="375"/>
      <c r="AL208" s="375"/>
      <c r="AM208" s="375"/>
      <c r="AN208" s="186"/>
      <c r="AO208" s="1"/>
    </row>
    <row r="209" spans="1:41" ht="15" customHeight="1" x14ac:dyDescent="0.25">
      <c r="A209" s="1"/>
      <c r="B209" s="162"/>
      <c r="C209" s="306"/>
      <c r="D209" s="377"/>
      <c r="E209" s="375"/>
      <c r="F209" s="375"/>
      <c r="G209" s="375"/>
      <c r="H209" s="375"/>
      <c r="I209" s="375"/>
      <c r="J209" s="375"/>
      <c r="K209" s="375"/>
      <c r="L209" s="375"/>
      <c r="M209" s="375"/>
      <c r="N209" s="375"/>
      <c r="O209" s="375"/>
      <c r="P209" s="375"/>
      <c r="Q209" s="375"/>
      <c r="R209" s="375"/>
      <c r="S209" s="375"/>
      <c r="T209" s="375"/>
      <c r="U209" s="375"/>
      <c r="V209" s="375"/>
      <c r="W209" s="239"/>
      <c r="X209" s="239"/>
      <c r="Y209" s="239"/>
      <c r="Z209" s="239"/>
      <c r="AA209" s="239"/>
      <c r="AB209" s="375"/>
      <c r="AC209" s="375"/>
      <c r="AD209" s="375"/>
      <c r="AE209" s="375"/>
      <c r="AF209" s="375"/>
      <c r="AG209" s="375"/>
      <c r="AH209" s="375"/>
      <c r="AI209" s="375"/>
      <c r="AJ209" s="375"/>
      <c r="AK209" s="375"/>
      <c r="AL209" s="375"/>
      <c r="AM209" s="375"/>
      <c r="AN209" s="186"/>
      <c r="AO209" s="2"/>
    </row>
    <row r="210" spans="1:41" ht="15" customHeight="1" x14ac:dyDescent="0.25">
      <c r="A210" s="1"/>
      <c r="B210" s="162"/>
      <c r="C210" s="306"/>
      <c r="D210" s="61"/>
      <c r="E210" s="13"/>
      <c r="F210" s="13"/>
      <c r="G210" s="13"/>
      <c r="H210" s="13"/>
      <c r="I210" s="13"/>
      <c r="J210" s="13"/>
      <c r="K210" s="13"/>
      <c r="L210" s="13"/>
      <c r="M210" s="13"/>
      <c r="N210" s="12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9"/>
      <c r="AO210" s="1"/>
    </row>
    <row r="211" spans="1:41" ht="15" customHeight="1" x14ac:dyDescent="0.25">
      <c r="A211" s="1"/>
      <c r="B211" s="184"/>
      <c r="C211" s="307"/>
      <c r="D211" s="378"/>
      <c r="E211" s="379"/>
      <c r="F211" s="379"/>
      <c r="G211" s="379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  <c r="S211" s="376"/>
      <c r="T211" s="376"/>
      <c r="U211" s="376"/>
      <c r="V211" s="376"/>
      <c r="W211" s="376"/>
      <c r="X211" s="376"/>
      <c r="Y211" s="376"/>
      <c r="Z211" s="376"/>
      <c r="AA211" s="376"/>
      <c r="AB211" s="380"/>
      <c r="AC211" s="380"/>
      <c r="AD211" s="380"/>
      <c r="AE211" s="380"/>
      <c r="AF211" s="380"/>
      <c r="AG211" s="380"/>
      <c r="AH211" s="376"/>
      <c r="AI211" s="376"/>
      <c r="AJ211" s="376"/>
      <c r="AK211" s="380"/>
      <c r="AL211" s="380"/>
      <c r="AM211" s="380"/>
      <c r="AN211" s="387"/>
      <c r="AO211" s="1"/>
    </row>
    <row r="212" spans="1:41" ht="12.95" customHeight="1" x14ac:dyDescent="0.25">
      <c r="A212" s="1"/>
      <c r="B212" s="162" t="s">
        <v>100</v>
      </c>
      <c r="C212" s="307"/>
      <c r="D212" s="98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13"/>
      <c r="AF212" s="13"/>
      <c r="AG212" s="13"/>
      <c r="AH212" s="13"/>
      <c r="AI212" s="13"/>
      <c r="AJ212" s="13"/>
      <c r="AK212" s="13"/>
      <c r="AL212" s="13"/>
      <c r="AM212" s="13"/>
      <c r="AN212" s="14"/>
      <c r="AO212" s="1"/>
    </row>
    <row r="213" spans="1:41" ht="12.95" customHeight="1" x14ac:dyDescent="0.25">
      <c r="A213" s="1"/>
      <c r="B213" s="162"/>
      <c r="C213" s="300"/>
      <c r="D213" s="11"/>
      <c r="E213" s="13"/>
      <c r="F213" s="13"/>
      <c r="G213" s="13"/>
      <c r="H213" s="13"/>
      <c r="I213" s="13"/>
      <c r="J213" s="13"/>
      <c r="K213" s="99"/>
      <c r="L213" s="99"/>
      <c r="M213" s="99"/>
      <c r="N213" s="100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13"/>
      <c r="AF213" s="13"/>
      <c r="AG213" s="13"/>
      <c r="AH213" s="13"/>
      <c r="AI213" s="13"/>
      <c r="AJ213" s="13"/>
      <c r="AK213" s="13"/>
      <c r="AL213" s="13"/>
      <c r="AM213" s="13"/>
      <c r="AN213" s="14"/>
      <c r="AO213" s="1"/>
    </row>
    <row r="214" spans="1:41" ht="17.100000000000001" customHeight="1" x14ac:dyDescent="0.25">
      <c r="A214" s="1"/>
      <c r="B214" s="162"/>
      <c r="C214" s="300"/>
      <c r="D214" s="80"/>
      <c r="E214" s="83"/>
      <c r="F214" s="82"/>
      <c r="G214" s="83"/>
      <c r="H214" s="82"/>
      <c r="I214" s="83"/>
      <c r="J214" s="82"/>
      <c r="K214" s="322"/>
      <c r="L214" s="323"/>
      <c r="M214" s="322"/>
      <c r="N214" s="323"/>
      <c r="O214" s="381" t="str">
        <f>O74</f>
        <v>ШИФР-АТС.РГП</v>
      </c>
      <c r="P214" s="324"/>
      <c r="Q214" s="324"/>
      <c r="R214" s="324"/>
      <c r="S214" s="324"/>
      <c r="T214" s="324"/>
      <c r="U214" s="324"/>
      <c r="V214" s="324"/>
      <c r="W214" s="324"/>
      <c r="X214" s="324"/>
      <c r="Y214" s="324"/>
      <c r="Z214" s="324"/>
      <c r="AA214" s="324"/>
      <c r="AB214" s="324"/>
      <c r="AC214" s="324"/>
      <c r="AD214" s="324"/>
      <c r="AE214" s="324"/>
      <c r="AF214" s="324"/>
      <c r="AG214" s="324"/>
      <c r="AH214" s="324"/>
      <c r="AI214" s="324"/>
      <c r="AJ214" s="324"/>
      <c r="AK214" s="324"/>
      <c r="AL214" s="382"/>
      <c r="AM214" s="312" t="s">
        <v>94</v>
      </c>
      <c r="AN214" s="313"/>
      <c r="AO214" s="1"/>
    </row>
    <row r="215" spans="1:41" ht="17.100000000000001" customHeight="1" x14ac:dyDescent="0.25">
      <c r="A215" s="1"/>
      <c r="B215" s="162"/>
      <c r="C215" s="300"/>
      <c r="D215" s="116"/>
      <c r="E215" s="105"/>
      <c r="F215" s="104"/>
      <c r="G215" s="105"/>
      <c r="H215" s="104"/>
      <c r="I215" s="105"/>
      <c r="J215" s="104"/>
      <c r="K215" s="388"/>
      <c r="L215" s="389"/>
      <c r="M215" s="388"/>
      <c r="N215" s="389"/>
      <c r="O215" s="383"/>
      <c r="P215" s="325"/>
      <c r="Q215" s="325"/>
      <c r="R215" s="325"/>
      <c r="S215" s="325"/>
      <c r="T215" s="325"/>
      <c r="U215" s="325"/>
      <c r="V215" s="325"/>
      <c r="W215" s="325"/>
      <c r="X215" s="325"/>
      <c r="Y215" s="325"/>
      <c r="Z215" s="325"/>
      <c r="AA215" s="325"/>
      <c r="AB215" s="325"/>
      <c r="AC215" s="325"/>
      <c r="AD215" s="325"/>
      <c r="AE215" s="325"/>
      <c r="AF215" s="325"/>
      <c r="AG215" s="325"/>
      <c r="AH215" s="325"/>
      <c r="AI215" s="325"/>
      <c r="AJ215" s="325"/>
      <c r="AK215" s="325"/>
      <c r="AL215" s="384"/>
      <c r="AM215" s="317">
        <v>3</v>
      </c>
      <c r="AN215" s="318"/>
      <c r="AO215" s="1"/>
    </row>
    <row r="216" spans="1:41" ht="17.100000000000001" customHeight="1" x14ac:dyDescent="0.25">
      <c r="A216" s="1"/>
      <c r="B216" s="184"/>
      <c r="C216" s="300"/>
      <c r="D216" s="87" t="s">
        <v>92</v>
      </c>
      <c r="E216" s="312" t="s">
        <v>93</v>
      </c>
      <c r="F216" s="313"/>
      <c r="G216" s="312" t="s">
        <v>94</v>
      </c>
      <c r="H216" s="313"/>
      <c r="I216" s="312" t="s">
        <v>95</v>
      </c>
      <c r="J216" s="313"/>
      <c r="K216" s="312" t="s">
        <v>96</v>
      </c>
      <c r="L216" s="313"/>
      <c r="M216" s="312" t="s">
        <v>97</v>
      </c>
      <c r="N216" s="313"/>
      <c r="O216" s="385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  <c r="AH216" s="326"/>
      <c r="AI216" s="326"/>
      <c r="AJ216" s="326"/>
      <c r="AK216" s="326"/>
      <c r="AL216" s="386"/>
      <c r="AM216" s="319"/>
      <c r="AN216" s="320"/>
      <c r="AO216" s="1"/>
    </row>
    <row r="217" spans="1:41" ht="2.4500000000000002" customHeight="1" x14ac:dyDescent="0.25"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</row>
  </sheetData>
  <sheetProtection formatCells="0" formatColumns="0" formatRows="0" insertColumns="0" insertRows="0" insertHyperlinks="0" deleteColumns="0" deleteRows="0" sort="0" autoFilter="0" pivotTables="0"/>
  <mergeCells count="838">
    <mergeCell ref="B212:B216"/>
    <mergeCell ref="C212:C216"/>
    <mergeCell ref="K214:L214"/>
    <mergeCell ref="M214:N214"/>
    <mergeCell ref="M215:N215"/>
    <mergeCell ref="E216:F216"/>
    <mergeCell ref="G216:H216"/>
    <mergeCell ref="AK96:AN96"/>
    <mergeCell ref="D96:R96"/>
    <mergeCell ref="D97:R97"/>
    <mergeCell ref="AK97:AN97"/>
    <mergeCell ref="AH97:AJ97"/>
    <mergeCell ref="AE97:AG97"/>
    <mergeCell ref="AB97:AD97"/>
    <mergeCell ref="W97:AA97"/>
    <mergeCell ref="S97:V97"/>
    <mergeCell ref="S96:V96"/>
    <mergeCell ref="I216:J216"/>
    <mergeCell ref="K216:L216"/>
    <mergeCell ref="AE211:AG211"/>
    <mergeCell ref="M216:N216"/>
    <mergeCell ref="O214:AL216"/>
    <mergeCell ref="AE209:AG209"/>
    <mergeCell ref="AH209:AJ209"/>
    <mergeCell ref="AK209:AN209"/>
    <mergeCell ref="AK211:AN211"/>
    <mergeCell ref="AB211:AD211"/>
    <mergeCell ref="AM214:AN214"/>
    <mergeCell ref="K215:L215"/>
    <mergeCell ref="AM215:AN216"/>
    <mergeCell ref="AH211:AJ211"/>
    <mergeCell ref="S211:V211"/>
    <mergeCell ref="AK208:AN208"/>
    <mergeCell ref="D209:R209"/>
    <mergeCell ref="S209:V209"/>
    <mergeCell ref="AE208:AG208"/>
    <mergeCell ref="AH208:AJ208"/>
    <mergeCell ref="W211:AA211"/>
    <mergeCell ref="D211:R211"/>
    <mergeCell ref="D208:R208"/>
    <mergeCell ref="S208:V208"/>
    <mergeCell ref="W209:AA209"/>
    <mergeCell ref="AB209:AD209"/>
    <mergeCell ref="W208:AA208"/>
    <mergeCell ref="AB208:AD208"/>
    <mergeCell ref="B201:B205"/>
    <mergeCell ref="C201:C205"/>
    <mergeCell ref="B206:B211"/>
    <mergeCell ref="C206:C211"/>
    <mergeCell ref="AE196:AG196"/>
    <mergeCell ref="K197:AA197"/>
    <mergeCell ref="AB197:AD197"/>
    <mergeCell ref="AE197:AG197"/>
    <mergeCell ref="K196:AA196"/>
    <mergeCell ref="AB196:AD196"/>
    <mergeCell ref="K194:AA194"/>
    <mergeCell ref="AB194:AD194"/>
    <mergeCell ref="AE194:AG194"/>
    <mergeCell ref="K195:AA195"/>
    <mergeCell ref="AB195:AD195"/>
    <mergeCell ref="AE195:AG195"/>
    <mergeCell ref="D191:R191"/>
    <mergeCell ref="S191:V191"/>
    <mergeCell ref="W191:AA191"/>
    <mergeCell ref="AB191:AD191"/>
    <mergeCell ref="AE191:AG191"/>
    <mergeCell ref="AH191:AJ191"/>
    <mergeCell ref="AK191:AN191"/>
    <mergeCell ref="D190:R190"/>
    <mergeCell ref="S190:V190"/>
    <mergeCell ref="W190:AA190"/>
    <mergeCell ref="AB190:AD190"/>
    <mergeCell ref="AE188:AG188"/>
    <mergeCell ref="AH188:AJ188"/>
    <mergeCell ref="W188:AA188"/>
    <mergeCell ref="AB188:AD188"/>
    <mergeCell ref="AE190:AG190"/>
    <mergeCell ref="AH190:AJ190"/>
    <mergeCell ref="AK190:AN190"/>
    <mergeCell ref="AK188:AN188"/>
    <mergeCell ref="D189:R189"/>
    <mergeCell ref="S189:V189"/>
    <mergeCell ref="W189:AA189"/>
    <mergeCell ref="AB189:AD189"/>
    <mergeCell ref="AE189:AG189"/>
    <mergeCell ref="AH189:AJ189"/>
    <mergeCell ref="AK189:AN189"/>
    <mergeCell ref="D188:R188"/>
    <mergeCell ref="S188:V188"/>
    <mergeCell ref="D187:R187"/>
    <mergeCell ref="S187:V187"/>
    <mergeCell ref="W187:AA187"/>
    <mergeCell ref="AB187:AD187"/>
    <mergeCell ref="AE187:AG187"/>
    <mergeCell ref="AH187:AJ187"/>
    <mergeCell ref="AK187:AN187"/>
    <mergeCell ref="D186:R186"/>
    <mergeCell ref="S186:V186"/>
    <mergeCell ref="W186:AA186"/>
    <mergeCell ref="AB186:AD186"/>
    <mergeCell ref="AE184:AG184"/>
    <mergeCell ref="AH184:AJ184"/>
    <mergeCell ref="W184:AA184"/>
    <mergeCell ref="AB184:AD184"/>
    <mergeCell ref="AE186:AG186"/>
    <mergeCell ref="AH186:AJ186"/>
    <mergeCell ref="AK186:AN186"/>
    <mergeCell ref="AK184:AN184"/>
    <mergeCell ref="D185:R185"/>
    <mergeCell ref="S185:V185"/>
    <mergeCell ref="W185:AA185"/>
    <mergeCell ref="AB185:AD185"/>
    <mergeCell ref="AE185:AG185"/>
    <mergeCell ref="AH185:AJ185"/>
    <mergeCell ref="AK185:AN185"/>
    <mergeCell ref="D184:R184"/>
    <mergeCell ref="S184:V184"/>
    <mergeCell ref="D183:R183"/>
    <mergeCell ref="S183:V183"/>
    <mergeCell ref="W183:AA183"/>
    <mergeCell ref="AB183:AD183"/>
    <mergeCell ref="AE183:AG183"/>
    <mergeCell ref="AH183:AJ183"/>
    <mergeCell ref="AK183:AN183"/>
    <mergeCell ref="D182:R182"/>
    <mergeCell ref="S182:V182"/>
    <mergeCell ref="W182:AA182"/>
    <mergeCell ref="AB182:AD182"/>
    <mergeCell ref="AE180:AG180"/>
    <mergeCell ref="AH180:AJ180"/>
    <mergeCell ref="W180:AA180"/>
    <mergeCell ref="AB180:AD180"/>
    <mergeCell ref="AE182:AG182"/>
    <mergeCell ref="AH182:AJ182"/>
    <mergeCell ref="AK182:AN182"/>
    <mergeCell ref="AK180:AN180"/>
    <mergeCell ref="D181:R181"/>
    <mergeCell ref="S181:V181"/>
    <mergeCell ref="W181:AA181"/>
    <mergeCell ref="AB181:AD181"/>
    <mergeCell ref="AE181:AG181"/>
    <mergeCell ref="AH181:AJ181"/>
    <mergeCell ref="AK181:AN181"/>
    <mergeCell ref="D180:R180"/>
    <mergeCell ref="S180:V180"/>
    <mergeCell ref="D179:R179"/>
    <mergeCell ref="S179:V179"/>
    <mergeCell ref="W179:AA179"/>
    <mergeCell ref="AB179:AD179"/>
    <mergeCell ref="AE179:AG179"/>
    <mergeCell ref="AH179:AJ179"/>
    <mergeCell ref="AK179:AN179"/>
    <mergeCell ref="D178:R178"/>
    <mergeCell ref="S178:V178"/>
    <mergeCell ref="W178:AA178"/>
    <mergeCell ref="AB178:AD178"/>
    <mergeCell ref="AE176:AG176"/>
    <mergeCell ref="AH176:AJ176"/>
    <mergeCell ref="W176:AA176"/>
    <mergeCell ref="AB176:AD176"/>
    <mergeCell ref="AE178:AG178"/>
    <mergeCell ref="AH178:AJ178"/>
    <mergeCell ref="AK178:AN178"/>
    <mergeCell ref="AK176:AN176"/>
    <mergeCell ref="D177:R177"/>
    <mergeCell ref="S177:V177"/>
    <mergeCell ref="W177:AA177"/>
    <mergeCell ref="AB177:AD177"/>
    <mergeCell ref="AE177:AG177"/>
    <mergeCell ref="AH177:AJ177"/>
    <mergeCell ref="AK177:AN177"/>
    <mergeCell ref="D176:R176"/>
    <mergeCell ref="S176:V176"/>
    <mergeCell ref="D175:R175"/>
    <mergeCell ref="S175:V175"/>
    <mergeCell ref="W175:AA175"/>
    <mergeCell ref="AB175:AD175"/>
    <mergeCell ref="AE175:AG175"/>
    <mergeCell ref="AH175:AJ175"/>
    <mergeCell ref="AK175:AN175"/>
    <mergeCell ref="D174:R174"/>
    <mergeCell ref="S174:V174"/>
    <mergeCell ref="W174:AA174"/>
    <mergeCell ref="AB174:AD174"/>
    <mergeCell ref="AE172:AG172"/>
    <mergeCell ref="AH172:AJ172"/>
    <mergeCell ref="W172:AA172"/>
    <mergeCell ref="AB172:AD172"/>
    <mergeCell ref="AE174:AG174"/>
    <mergeCell ref="AH174:AJ174"/>
    <mergeCell ref="AK174:AN174"/>
    <mergeCell ref="AK172:AN172"/>
    <mergeCell ref="D173:R173"/>
    <mergeCell ref="S173:V173"/>
    <mergeCell ref="W173:AA173"/>
    <mergeCell ref="AB173:AD173"/>
    <mergeCell ref="AE173:AG173"/>
    <mergeCell ref="AH173:AJ173"/>
    <mergeCell ref="AK173:AN173"/>
    <mergeCell ref="D172:R172"/>
    <mergeCell ref="S172:V172"/>
    <mergeCell ref="D171:R171"/>
    <mergeCell ref="S171:V171"/>
    <mergeCell ref="W171:AA171"/>
    <mergeCell ref="AB171:AD171"/>
    <mergeCell ref="AE171:AG171"/>
    <mergeCell ref="AH171:AJ171"/>
    <mergeCell ref="AK171:AN171"/>
    <mergeCell ref="D170:R170"/>
    <mergeCell ref="S170:V170"/>
    <mergeCell ref="W170:AA170"/>
    <mergeCell ref="AB170:AD170"/>
    <mergeCell ref="AE168:AG168"/>
    <mergeCell ref="AH168:AJ168"/>
    <mergeCell ref="W168:AA168"/>
    <mergeCell ref="AB168:AD168"/>
    <mergeCell ref="AE170:AG170"/>
    <mergeCell ref="AH170:AJ170"/>
    <mergeCell ref="AK170:AN170"/>
    <mergeCell ref="AK168:AN168"/>
    <mergeCell ref="D169:R169"/>
    <mergeCell ref="S169:V169"/>
    <mergeCell ref="W169:AA169"/>
    <mergeCell ref="AB169:AD169"/>
    <mergeCell ref="AE169:AG169"/>
    <mergeCell ref="AH169:AJ169"/>
    <mergeCell ref="AK169:AN169"/>
    <mergeCell ref="D168:R168"/>
    <mergeCell ref="S168:V168"/>
    <mergeCell ref="D167:R167"/>
    <mergeCell ref="S167:V167"/>
    <mergeCell ref="W167:AA167"/>
    <mergeCell ref="AB167:AD167"/>
    <mergeCell ref="AE167:AG167"/>
    <mergeCell ref="AH167:AJ167"/>
    <mergeCell ref="AK167:AN167"/>
    <mergeCell ref="D166:R166"/>
    <mergeCell ref="S166:V166"/>
    <mergeCell ref="W166:AA166"/>
    <mergeCell ref="AB166:AD166"/>
    <mergeCell ref="AE164:AG164"/>
    <mergeCell ref="AH164:AJ164"/>
    <mergeCell ref="W164:AA164"/>
    <mergeCell ref="AB164:AD164"/>
    <mergeCell ref="AE166:AG166"/>
    <mergeCell ref="AH166:AJ166"/>
    <mergeCell ref="AK166:AN166"/>
    <mergeCell ref="AK164:AN164"/>
    <mergeCell ref="D165:R165"/>
    <mergeCell ref="S165:V165"/>
    <mergeCell ref="W165:AA165"/>
    <mergeCell ref="AB165:AD165"/>
    <mergeCell ref="AE165:AG165"/>
    <mergeCell ref="AH165:AJ165"/>
    <mergeCell ref="AK165:AN165"/>
    <mergeCell ref="D164:R164"/>
    <mergeCell ref="S164:V164"/>
    <mergeCell ref="D163:R163"/>
    <mergeCell ref="S163:V163"/>
    <mergeCell ref="W163:AA163"/>
    <mergeCell ref="AB163:AD163"/>
    <mergeCell ref="AE163:AG163"/>
    <mergeCell ref="AH163:AJ163"/>
    <mergeCell ref="AK163:AN163"/>
    <mergeCell ref="AE162:AG162"/>
    <mergeCell ref="AH162:AJ162"/>
    <mergeCell ref="W162:AA162"/>
    <mergeCell ref="AB162:AD162"/>
    <mergeCell ref="AH159:AJ159"/>
    <mergeCell ref="AK159:AN159"/>
    <mergeCell ref="AK160:AN160"/>
    <mergeCell ref="W161:AA161"/>
    <mergeCell ref="AB161:AD161"/>
    <mergeCell ref="AE161:AG161"/>
    <mergeCell ref="D160:R160"/>
    <mergeCell ref="S160:V160"/>
    <mergeCell ref="AE160:AG160"/>
    <mergeCell ref="AH160:AJ160"/>
    <mergeCell ref="W160:AA160"/>
    <mergeCell ref="AB160:AD160"/>
    <mergeCell ref="D162:R162"/>
    <mergeCell ref="S162:V162"/>
    <mergeCell ref="D161:R161"/>
    <mergeCell ref="S161:V161"/>
    <mergeCell ref="AH161:AJ161"/>
    <mergeCell ref="AK161:AN161"/>
    <mergeCell ref="AK162:AN162"/>
    <mergeCell ref="D156:AN156"/>
    <mergeCell ref="D157:R157"/>
    <mergeCell ref="S157:V157"/>
    <mergeCell ref="W157:AA157"/>
    <mergeCell ref="AB157:AD157"/>
    <mergeCell ref="AE157:AG157"/>
    <mergeCell ref="AH157:AJ157"/>
    <mergeCell ref="AK157:AN157"/>
    <mergeCell ref="AE159:AG159"/>
    <mergeCell ref="D158:R158"/>
    <mergeCell ref="S158:V158"/>
    <mergeCell ref="W158:AA158"/>
    <mergeCell ref="AB158:AD158"/>
    <mergeCell ref="D159:R159"/>
    <mergeCell ref="S159:V159"/>
    <mergeCell ref="W159:AA159"/>
    <mergeCell ref="AB159:AD159"/>
    <mergeCell ref="AE158:AG158"/>
    <mergeCell ref="AH158:AJ158"/>
    <mergeCell ref="AK158:AN158"/>
    <mergeCell ref="AK155:AN155"/>
    <mergeCell ref="E150:F150"/>
    <mergeCell ref="G150:H150"/>
    <mergeCell ref="I150:J150"/>
    <mergeCell ref="K150:L150"/>
    <mergeCell ref="AH147:AJ147"/>
    <mergeCell ref="AK147:AN147"/>
    <mergeCell ref="AM153:AN153"/>
    <mergeCell ref="D154:R155"/>
    <mergeCell ref="S154:V155"/>
    <mergeCell ref="W154:AA155"/>
    <mergeCell ref="AB154:AN154"/>
    <mergeCell ref="AB155:AD155"/>
    <mergeCell ref="AE155:AG155"/>
    <mergeCell ref="AH155:AJ155"/>
    <mergeCell ref="AK144:AN144"/>
    <mergeCell ref="AK145:AN145"/>
    <mergeCell ref="AE145:AG145"/>
    <mergeCell ref="AH145:AJ145"/>
    <mergeCell ref="AH144:AJ144"/>
    <mergeCell ref="B147:B150"/>
    <mergeCell ref="C147:C150"/>
    <mergeCell ref="D147:R147"/>
    <mergeCell ref="S147:V147"/>
    <mergeCell ref="W147:AA147"/>
    <mergeCell ref="AM148:AN148"/>
    <mergeCell ref="K149:L149"/>
    <mergeCell ref="M149:N149"/>
    <mergeCell ref="AM149:AN150"/>
    <mergeCell ref="M150:N150"/>
    <mergeCell ref="K148:L148"/>
    <mergeCell ref="M148:N148"/>
    <mergeCell ref="O148:AL150"/>
    <mergeCell ref="AK146:AN146"/>
    <mergeCell ref="AE147:AG147"/>
    <mergeCell ref="D146:R146"/>
    <mergeCell ref="AE144:AG144"/>
    <mergeCell ref="AE142:AG142"/>
    <mergeCell ref="AB147:AD147"/>
    <mergeCell ref="AH146:AJ146"/>
    <mergeCell ref="D145:R145"/>
    <mergeCell ref="S145:V145"/>
    <mergeCell ref="W145:AA145"/>
    <mergeCell ref="AB145:AD145"/>
    <mergeCell ref="S146:V146"/>
    <mergeCell ref="W146:AA146"/>
    <mergeCell ref="AB146:AD146"/>
    <mergeCell ref="AE146:AG146"/>
    <mergeCell ref="AK143:AN143"/>
    <mergeCell ref="D142:R142"/>
    <mergeCell ref="S142:V142"/>
    <mergeCell ref="AK140:AN140"/>
    <mergeCell ref="B141:B146"/>
    <mergeCell ref="C141:C146"/>
    <mergeCell ref="D141:R141"/>
    <mergeCell ref="S141:V141"/>
    <mergeCell ref="W141:AA141"/>
    <mergeCell ref="AB141:AD141"/>
    <mergeCell ref="AH142:AJ142"/>
    <mergeCell ref="W142:AA142"/>
    <mergeCell ref="AB142:AD142"/>
    <mergeCell ref="AK142:AN142"/>
    <mergeCell ref="D143:R143"/>
    <mergeCell ref="S143:V143"/>
    <mergeCell ref="W143:AA143"/>
    <mergeCell ref="AB143:AD143"/>
    <mergeCell ref="AE143:AG143"/>
    <mergeCell ref="AH143:AJ143"/>
    <mergeCell ref="D144:R144"/>
    <mergeCell ref="S144:V144"/>
    <mergeCell ref="W144:AA144"/>
    <mergeCell ref="AB144:AD144"/>
    <mergeCell ref="AK138:AN138"/>
    <mergeCell ref="AE139:AG139"/>
    <mergeCell ref="D139:R139"/>
    <mergeCell ref="S139:V139"/>
    <mergeCell ref="W139:AA139"/>
    <mergeCell ref="AB139:AD139"/>
    <mergeCell ref="AH139:AJ139"/>
    <mergeCell ref="AK139:AN139"/>
    <mergeCell ref="AE141:AG141"/>
    <mergeCell ref="AH141:AJ141"/>
    <mergeCell ref="AK141:AN141"/>
    <mergeCell ref="W140:AA140"/>
    <mergeCell ref="AB140:AD140"/>
    <mergeCell ref="AE140:AG140"/>
    <mergeCell ref="AH140:AJ140"/>
    <mergeCell ref="AK136:AN136"/>
    <mergeCell ref="D137:R137"/>
    <mergeCell ref="S137:V137"/>
    <mergeCell ref="W137:AA137"/>
    <mergeCell ref="AB137:AD137"/>
    <mergeCell ref="AE137:AG137"/>
    <mergeCell ref="AH137:AJ137"/>
    <mergeCell ref="AK137:AN137"/>
    <mergeCell ref="W136:AA136"/>
    <mergeCell ref="AB136:AD136"/>
    <mergeCell ref="AE136:AG136"/>
    <mergeCell ref="AH136:AJ136"/>
    <mergeCell ref="B136:B140"/>
    <mergeCell ref="C136:C140"/>
    <mergeCell ref="D136:R136"/>
    <mergeCell ref="S136:V136"/>
    <mergeCell ref="D138:R138"/>
    <mergeCell ref="S138:V138"/>
    <mergeCell ref="D140:R140"/>
    <mergeCell ref="S140:V140"/>
    <mergeCell ref="W138:AA138"/>
    <mergeCell ref="AB138:AD138"/>
    <mergeCell ref="AE138:AG138"/>
    <mergeCell ref="AH138:AJ138"/>
    <mergeCell ref="D135:R135"/>
    <mergeCell ref="S135:V135"/>
    <mergeCell ref="W135:AA135"/>
    <mergeCell ref="AB135:AD135"/>
    <mergeCell ref="AE135:AG135"/>
    <mergeCell ref="AH135:AJ135"/>
    <mergeCell ref="AK135:AN135"/>
    <mergeCell ref="D134:R134"/>
    <mergeCell ref="S134:V134"/>
    <mergeCell ref="W134:AA134"/>
    <mergeCell ref="AB134:AD134"/>
    <mergeCell ref="AE132:AG132"/>
    <mergeCell ref="AH132:AJ132"/>
    <mergeCell ref="W132:AA132"/>
    <mergeCell ref="AB132:AD132"/>
    <mergeCell ref="AE134:AG134"/>
    <mergeCell ref="AH134:AJ134"/>
    <mergeCell ref="AK134:AN134"/>
    <mergeCell ref="AK132:AN132"/>
    <mergeCell ref="D133:R133"/>
    <mergeCell ref="S133:V133"/>
    <mergeCell ref="W133:AA133"/>
    <mergeCell ref="AB133:AD133"/>
    <mergeCell ref="AE133:AG133"/>
    <mergeCell ref="AH133:AJ133"/>
    <mergeCell ref="AK133:AN133"/>
    <mergeCell ref="D132:R132"/>
    <mergeCell ref="S132:V132"/>
    <mergeCell ref="D131:R131"/>
    <mergeCell ref="S131:V131"/>
    <mergeCell ref="W131:AA131"/>
    <mergeCell ref="AB131:AD131"/>
    <mergeCell ref="AE131:AG131"/>
    <mergeCell ref="AH131:AJ131"/>
    <mergeCell ref="AK131:AN131"/>
    <mergeCell ref="D130:R130"/>
    <mergeCell ref="S130:V130"/>
    <mergeCell ref="W130:AA130"/>
    <mergeCell ref="AB130:AD130"/>
    <mergeCell ref="AE128:AG128"/>
    <mergeCell ref="AH128:AJ128"/>
    <mergeCell ref="W128:AA128"/>
    <mergeCell ref="AB128:AD128"/>
    <mergeCell ref="AE130:AG130"/>
    <mergeCell ref="AH130:AJ130"/>
    <mergeCell ref="AK130:AN130"/>
    <mergeCell ref="AK128:AN128"/>
    <mergeCell ref="D129:R129"/>
    <mergeCell ref="S129:V129"/>
    <mergeCell ref="W129:AA129"/>
    <mergeCell ref="AB129:AD129"/>
    <mergeCell ref="AE129:AG129"/>
    <mergeCell ref="AH129:AJ129"/>
    <mergeCell ref="AK129:AN129"/>
    <mergeCell ref="D128:R128"/>
    <mergeCell ref="S128:V128"/>
    <mergeCell ref="D127:R127"/>
    <mergeCell ref="S127:V127"/>
    <mergeCell ref="W127:AA127"/>
    <mergeCell ref="AB127:AD127"/>
    <mergeCell ref="AE127:AG127"/>
    <mergeCell ref="AH127:AJ127"/>
    <mergeCell ref="AK127:AN127"/>
    <mergeCell ref="D126:R126"/>
    <mergeCell ref="S126:V126"/>
    <mergeCell ref="W126:AA126"/>
    <mergeCell ref="AB126:AD126"/>
    <mergeCell ref="AE124:AG124"/>
    <mergeCell ref="AH124:AJ124"/>
    <mergeCell ref="W124:AA124"/>
    <mergeCell ref="AB124:AD124"/>
    <mergeCell ref="AE126:AG126"/>
    <mergeCell ref="AH126:AJ126"/>
    <mergeCell ref="AK126:AN126"/>
    <mergeCell ref="AK124:AN124"/>
    <mergeCell ref="D125:R125"/>
    <mergeCell ref="S125:V125"/>
    <mergeCell ref="W125:AA125"/>
    <mergeCell ref="AB125:AD125"/>
    <mergeCell ref="AE125:AG125"/>
    <mergeCell ref="AH125:AJ125"/>
    <mergeCell ref="AK125:AN125"/>
    <mergeCell ref="D124:R124"/>
    <mergeCell ref="S124:V124"/>
    <mergeCell ref="D123:R123"/>
    <mergeCell ref="S123:V123"/>
    <mergeCell ref="W123:AA123"/>
    <mergeCell ref="AB123:AD123"/>
    <mergeCell ref="AE123:AG123"/>
    <mergeCell ref="AH123:AJ123"/>
    <mergeCell ref="AK123:AN123"/>
    <mergeCell ref="D122:R122"/>
    <mergeCell ref="S122:V122"/>
    <mergeCell ref="W122:AA122"/>
    <mergeCell ref="AB122:AD122"/>
    <mergeCell ref="AE120:AG120"/>
    <mergeCell ref="AH120:AJ120"/>
    <mergeCell ref="W120:AA120"/>
    <mergeCell ref="AB120:AD120"/>
    <mergeCell ref="AE122:AG122"/>
    <mergeCell ref="AH122:AJ122"/>
    <mergeCell ref="AK122:AN122"/>
    <mergeCell ref="D121:R121"/>
    <mergeCell ref="S121:V121"/>
    <mergeCell ref="W121:AA121"/>
    <mergeCell ref="AB121:AD121"/>
    <mergeCell ref="AE121:AG121"/>
    <mergeCell ref="AH121:AJ121"/>
    <mergeCell ref="AK121:AN121"/>
    <mergeCell ref="D120:R120"/>
    <mergeCell ref="S120:V120"/>
    <mergeCell ref="AE118:AG118"/>
    <mergeCell ref="AH118:AJ118"/>
    <mergeCell ref="AK118:AN118"/>
    <mergeCell ref="D119:AN119"/>
    <mergeCell ref="D118:R118"/>
    <mergeCell ref="S118:V118"/>
    <mergeCell ref="W118:AA118"/>
    <mergeCell ref="AB118:AD118"/>
    <mergeCell ref="AK120:AN120"/>
    <mergeCell ref="D117:R117"/>
    <mergeCell ref="S117:V117"/>
    <mergeCell ref="W117:AA117"/>
    <mergeCell ref="AB117:AD117"/>
    <mergeCell ref="AE117:AG117"/>
    <mergeCell ref="AH117:AJ117"/>
    <mergeCell ref="AK117:AN117"/>
    <mergeCell ref="D116:R116"/>
    <mergeCell ref="S116:V116"/>
    <mergeCell ref="W116:AA116"/>
    <mergeCell ref="AB116:AD116"/>
    <mergeCell ref="AE114:AG114"/>
    <mergeCell ref="AH114:AJ114"/>
    <mergeCell ref="W114:AA114"/>
    <mergeCell ref="AB114:AD114"/>
    <mergeCell ref="AE116:AG116"/>
    <mergeCell ref="AH116:AJ116"/>
    <mergeCell ref="AK116:AN116"/>
    <mergeCell ref="AK114:AN114"/>
    <mergeCell ref="D115:R115"/>
    <mergeCell ref="S115:V115"/>
    <mergeCell ref="W115:AA115"/>
    <mergeCell ref="AB115:AD115"/>
    <mergeCell ref="AE115:AG115"/>
    <mergeCell ref="AH115:AJ115"/>
    <mergeCell ref="AK115:AN115"/>
    <mergeCell ref="D114:R114"/>
    <mergeCell ref="S114:V114"/>
    <mergeCell ref="D113:R113"/>
    <mergeCell ref="S113:V113"/>
    <mergeCell ref="W113:AA113"/>
    <mergeCell ref="AB113:AD113"/>
    <mergeCell ref="AE113:AG113"/>
    <mergeCell ref="AH113:AJ113"/>
    <mergeCell ref="AK113:AN113"/>
    <mergeCell ref="D112:R112"/>
    <mergeCell ref="S112:V112"/>
    <mergeCell ref="W112:AA112"/>
    <mergeCell ref="AB112:AD112"/>
    <mergeCell ref="AE110:AG110"/>
    <mergeCell ref="AH110:AJ110"/>
    <mergeCell ref="W110:AA110"/>
    <mergeCell ref="AB110:AD110"/>
    <mergeCell ref="AE112:AG112"/>
    <mergeCell ref="AH112:AJ112"/>
    <mergeCell ref="AK112:AN112"/>
    <mergeCell ref="AK110:AN110"/>
    <mergeCell ref="D111:R111"/>
    <mergeCell ref="S111:V111"/>
    <mergeCell ref="W111:AA111"/>
    <mergeCell ref="AB111:AD111"/>
    <mergeCell ref="AE111:AG111"/>
    <mergeCell ref="AH111:AJ111"/>
    <mergeCell ref="AK111:AN111"/>
    <mergeCell ref="D110:R110"/>
    <mergeCell ref="S110:V110"/>
    <mergeCell ref="D109:R109"/>
    <mergeCell ref="S109:V109"/>
    <mergeCell ref="W109:AA109"/>
    <mergeCell ref="AB109:AD109"/>
    <mergeCell ref="AE109:AG109"/>
    <mergeCell ref="AH109:AJ109"/>
    <mergeCell ref="AK109:AN109"/>
    <mergeCell ref="D108:R108"/>
    <mergeCell ref="S108:V108"/>
    <mergeCell ref="W108:AA108"/>
    <mergeCell ref="AB108:AD108"/>
    <mergeCell ref="AE106:AG106"/>
    <mergeCell ref="AH106:AJ106"/>
    <mergeCell ref="W106:AA106"/>
    <mergeCell ref="AB106:AD106"/>
    <mergeCell ref="AE108:AG108"/>
    <mergeCell ref="AH108:AJ108"/>
    <mergeCell ref="AK108:AN108"/>
    <mergeCell ref="AK106:AN106"/>
    <mergeCell ref="D107:R107"/>
    <mergeCell ref="S107:V107"/>
    <mergeCell ref="W107:AA107"/>
    <mergeCell ref="AB107:AD107"/>
    <mergeCell ref="AE107:AG107"/>
    <mergeCell ref="AH107:AJ107"/>
    <mergeCell ref="AK107:AN107"/>
    <mergeCell ref="D106:R106"/>
    <mergeCell ref="S106:V106"/>
    <mergeCell ref="D105:R105"/>
    <mergeCell ref="S105:V105"/>
    <mergeCell ref="W105:AA105"/>
    <mergeCell ref="AB105:AD105"/>
    <mergeCell ref="AE105:AG105"/>
    <mergeCell ref="AH105:AJ105"/>
    <mergeCell ref="AK105:AN105"/>
    <mergeCell ref="D104:R104"/>
    <mergeCell ref="S104:V104"/>
    <mergeCell ref="W104:AA104"/>
    <mergeCell ref="AB104:AD104"/>
    <mergeCell ref="AE102:AG102"/>
    <mergeCell ref="AH102:AJ102"/>
    <mergeCell ref="W102:AA102"/>
    <mergeCell ref="AB102:AD102"/>
    <mergeCell ref="AE104:AG104"/>
    <mergeCell ref="AH104:AJ104"/>
    <mergeCell ref="AK104:AN104"/>
    <mergeCell ref="AK102:AN102"/>
    <mergeCell ref="D103:R103"/>
    <mergeCell ref="S103:V103"/>
    <mergeCell ref="W103:AA103"/>
    <mergeCell ref="AB103:AD103"/>
    <mergeCell ref="AE103:AG103"/>
    <mergeCell ref="AH103:AJ103"/>
    <mergeCell ref="AK103:AN103"/>
    <mergeCell ref="D102:R102"/>
    <mergeCell ref="S102:V102"/>
    <mergeCell ref="D101:R101"/>
    <mergeCell ref="S101:V101"/>
    <mergeCell ref="W101:AA101"/>
    <mergeCell ref="AB101:AD101"/>
    <mergeCell ref="AE101:AG101"/>
    <mergeCell ref="AH101:AJ101"/>
    <mergeCell ref="AK101:AN101"/>
    <mergeCell ref="D100:R100"/>
    <mergeCell ref="S100:V100"/>
    <mergeCell ref="W100:AA100"/>
    <mergeCell ref="AB100:AD100"/>
    <mergeCell ref="AE98:AG98"/>
    <mergeCell ref="AH98:AJ98"/>
    <mergeCell ref="W98:AA98"/>
    <mergeCell ref="AB98:AD98"/>
    <mergeCell ref="AE100:AG100"/>
    <mergeCell ref="AH100:AJ100"/>
    <mergeCell ref="AK100:AN100"/>
    <mergeCell ref="D99:R99"/>
    <mergeCell ref="S99:V99"/>
    <mergeCell ref="W99:AA99"/>
    <mergeCell ref="AB99:AD99"/>
    <mergeCell ref="AE99:AG99"/>
    <mergeCell ref="AH99:AJ99"/>
    <mergeCell ref="AK99:AN99"/>
    <mergeCell ref="D98:R98"/>
    <mergeCell ref="S98:V98"/>
    <mergeCell ref="W96:AA96"/>
    <mergeCell ref="AB96:AD96"/>
    <mergeCell ref="AE94:AG94"/>
    <mergeCell ref="AH94:AJ94"/>
    <mergeCell ref="W94:AA94"/>
    <mergeCell ref="AB94:AD94"/>
    <mergeCell ref="AE96:AG96"/>
    <mergeCell ref="AH96:AJ96"/>
    <mergeCell ref="AK98:AN98"/>
    <mergeCell ref="D95:R95"/>
    <mergeCell ref="S95:V95"/>
    <mergeCell ref="W95:AA95"/>
    <mergeCell ref="AB95:AD95"/>
    <mergeCell ref="AE95:AG95"/>
    <mergeCell ref="AH95:AJ95"/>
    <mergeCell ref="AK95:AN95"/>
    <mergeCell ref="D94:R94"/>
    <mergeCell ref="S94:V94"/>
    <mergeCell ref="D92:AN92"/>
    <mergeCell ref="D93:R93"/>
    <mergeCell ref="S93:V93"/>
    <mergeCell ref="W93:AA93"/>
    <mergeCell ref="AB93:AD93"/>
    <mergeCell ref="AE93:AG93"/>
    <mergeCell ref="AH93:AJ93"/>
    <mergeCell ref="AK93:AN93"/>
    <mergeCell ref="AK94:AN94"/>
    <mergeCell ref="G88:AJ88"/>
    <mergeCell ref="D90:R91"/>
    <mergeCell ref="S90:V91"/>
    <mergeCell ref="W90:AA91"/>
    <mergeCell ref="AB90:AN90"/>
    <mergeCell ref="AB91:AD91"/>
    <mergeCell ref="AE91:AG91"/>
    <mergeCell ref="AH91:AJ91"/>
    <mergeCell ref="AK91:AN91"/>
    <mergeCell ref="K84:L84"/>
    <mergeCell ref="M84:N84"/>
    <mergeCell ref="AM87:AN87"/>
    <mergeCell ref="K82:L82"/>
    <mergeCell ref="M82:N82"/>
    <mergeCell ref="O82:AD84"/>
    <mergeCell ref="AE82:AN84"/>
    <mergeCell ref="K83:L83"/>
    <mergeCell ref="M83:N83"/>
    <mergeCell ref="B80:B84"/>
    <mergeCell ref="C80:C84"/>
    <mergeCell ref="D80:F80"/>
    <mergeCell ref="G80:J80"/>
    <mergeCell ref="D79:F79"/>
    <mergeCell ref="G79:J79"/>
    <mergeCell ref="D82:F82"/>
    <mergeCell ref="G82:J82"/>
    <mergeCell ref="D83:F83"/>
    <mergeCell ref="D84:F84"/>
    <mergeCell ref="G84:J84"/>
    <mergeCell ref="AE79:AG79"/>
    <mergeCell ref="AH79:AJ79"/>
    <mergeCell ref="O79:AD81"/>
    <mergeCell ref="M81:N81"/>
    <mergeCell ref="M78:N78"/>
    <mergeCell ref="D81:F81"/>
    <mergeCell ref="G83:J83"/>
    <mergeCell ref="AK79:AN79"/>
    <mergeCell ref="AK80:AN81"/>
    <mergeCell ref="K79:L79"/>
    <mergeCell ref="M79:N79"/>
    <mergeCell ref="K80:L80"/>
    <mergeCell ref="M80:N80"/>
    <mergeCell ref="AE80:AG81"/>
    <mergeCell ref="AH80:AJ81"/>
    <mergeCell ref="K81:L81"/>
    <mergeCell ref="B74:B79"/>
    <mergeCell ref="C74:C79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V67:X68"/>
    <mergeCell ref="K77:L77"/>
    <mergeCell ref="M74:N74"/>
    <mergeCell ref="I76:J76"/>
    <mergeCell ref="K76:L76"/>
    <mergeCell ref="M76:N76"/>
    <mergeCell ref="O76:AN78"/>
    <mergeCell ref="I77:J77"/>
    <mergeCell ref="M77:N77"/>
    <mergeCell ref="AG67:AG68"/>
    <mergeCell ref="O74:AN75"/>
    <mergeCell ref="I75:J75"/>
    <mergeCell ref="K75:L75"/>
    <mergeCell ref="M75:N75"/>
    <mergeCell ref="I74:J74"/>
    <mergeCell ref="K74:L74"/>
    <mergeCell ref="I78:J78"/>
    <mergeCell ref="K78:L78"/>
    <mergeCell ref="B69:B73"/>
    <mergeCell ref="C69:C73"/>
    <mergeCell ref="G59:H60"/>
    <mergeCell ref="K59:K60"/>
    <mergeCell ref="P59:P60"/>
    <mergeCell ref="L67:L68"/>
    <mergeCell ref="I58:I61"/>
    <mergeCell ref="M58:M61"/>
    <mergeCell ref="N65:O66"/>
    <mergeCell ref="N59:O60"/>
    <mergeCell ref="AD65:AE66"/>
    <mergeCell ref="AF58:AF61"/>
    <mergeCell ref="AJ58:AJ61"/>
    <mergeCell ref="R59:S60"/>
    <mergeCell ref="AA59:AB60"/>
    <mergeCell ref="AC59:AC60"/>
    <mergeCell ref="AD59:AE60"/>
    <mergeCell ref="AG59:AH60"/>
    <mergeCell ref="U58:Y61"/>
    <mergeCell ref="G38:AL38"/>
    <mergeCell ref="G39:AL39"/>
    <mergeCell ref="G28:AL28"/>
    <mergeCell ref="G30:AL30"/>
    <mergeCell ref="H32:AJ32"/>
    <mergeCell ref="G33:AL33"/>
    <mergeCell ref="AK59:AL60"/>
    <mergeCell ref="G40:AL40"/>
    <mergeCell ref="G42:AL42"/>
    <mergeCell ref="H44:AJ44"/>
    <mergeCell ref="G49:R52"/>
    <mergeCell ref="AB49:AM52"/>
    <mergeCell ref="AK53:AL53"/>
    <mergeCell ref="V54:X55"/>
    <mergeCell ref="W56:W57"/>
    <mergeCell ref="G46:AK47"/>
    <mergeCell ref="D192:AN193"/>
    <mergeCell ref="G81:J81"/>
    <mergeCell ref="AM2:AN2"/>
    <mergeCell ref="K4:AG4"/>
    <mergeCell ref="G6:AL6"/>
    <mergeCell ref="H8:AL8"/>
    <mergeCell ref="G13:AL13"/>
    <mergeCell ref="G15:AL15"/>
    <mergeCell ref="H17:AJ17"/>
    <mergeCell ref="AK17:AL17"/>
    <mergeCell ref="G9:AL9"/>
    <mergeCell ref="H11:AJ11"/>
    <mergeCell ref="AK11:AL11"/>
    <mergeCell ref="G12:AL12"/>
    <mergeCell ref="G23:AL23"/>
    <mergeCell ref="H25:AJ25"/>
    <mergeCell ref="G26:AL26"/>
    <mergeCell ref="G27:AL27"/>
    <mergeCell ref="G18:AL18"/>
    <mergeCell ref="G19:AL19"/>
    <mergeCell ref="G20:AL20"/>
    <mergeCell ref="G21:AL21"/>
    <mergeCell ref="G35:AL35"/>
    <mergeCell ref="H37:AK37"/>
  </mergeCells>
  <phoneticPr fontId="1" type="noConversion"/>
  <printOptions horizontalCentered="1" verticalCentered="1"/>
  <pageMargins left="0.19685039370078741" right="0" top="0" bottom="0" header="0.31496062992125984" footer="0.19685039370078741"/>
  <pageSetup paperSize="9" scale="85" orientation="portrait" r:id="rId1"/>
  <headerFooter alignWithMargins="0"/>
  <rowBreaks count="2" manualBreakCount="2">
    <brk id="85" max="39" man="1"/>
    <brk id="151" max="39" man="1"/>
  </rowBreaks>
  <colBreaks count="1" manualBreakCount="1">
    <brk id="40" max="1048575" man="1"/>
  </colBreaks>
  <ignoredErrors>
    <ignoredError sqref="M8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RGP</vt:lpstr>
      <vt:lpstr>RGP!Область_печати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Voldemar</dc:creator>
  <cp:lastModifiedBy>UserZ</cp:lastModifiedBy>
  <cp:lastPrinted>2020-08-31T21:55:00Z</cp:lastPrinted>
  <dcterms:created xsi:type="dcterms:W3CDTF">2009-02-14T09:53:29Z</dcterms:created>
  <dcterms:modified xsi:type="dcterms:W3CDTF">2020-11-30T16:02:42Z</dcterms:modified>
</cp:coreProperties>
</file>